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8780" windowHeight="11745"/>
  </bookViews>
  <sheets>
    <sheet name="提出書類一覧" sheetId="16" r:id="rId1"/>
    <sheet name="（別添２）事業者基本情報" sheetId="14" r:id="rId2"/>
    <sheet name="（別添３）支出計画書" sheetId="10" r:id="rId3"/>
    <sheet name="（様式第１）交付申請書※要押印" sheetId="12" r:id="rId4"/>
    <sheet name="（別添）役員名簿" sheetId="13" r:id="rId5"/>
    <sheet name="（別添３－１）人件費単価計算書" sheetId="8" r:id="rId6"/>
    <sheet name="（別添３－２）人件費計算根拠" sheetId="11" r:id="rId7"/>
    <sheet name="（別添４）キャッシュフロー報告書および資金調達計画書" sheetId="15" r:id="rId8"/>
    <sheet name="健保等級単価一覧表" sheetId="9" state="hidden" r:id="rId9"/>
    <sheet name="プルダウン" sheetId="5" state="hidden" r:id="rId10"/>
  </sheets>
  <definedNames>
    <definedName name="_xlnm._FilterDatabase" localSheetId="2" hidden="1">'（別添３）支出計画書'!$A$12:$K$12</definedName>
    <definedName name="_xlnm.Print_Area" localSheetId="4">'（別添）役員名簿'!$A$1:$I$39</definedName>
    <definedName name="_xlnm.Print_Area" localSheetId="1">'（別添２）事業者基本情報'!$A$1:$C$31</definedName>
    <definedName name="_xlnm.Print_Area" localSheetId="2">'（別添３）支出計画書'!$A$1:$E$27</definedName>
    <definedName name="_xlnm.Print_Area" localSheetId="5">'（別添３－１）人件費単価計算書'!$B$2:$H$76</definedName>
    <definedName name="_xlnm.Print_Area" localSheetId="6">'（別添３－２）人件費計算根拠'!$A$1:$E$27</definedName>
    <definedName name="_xlnm.Print_Area" localSheetId="3">'（様式第１）交付申請書※要押印'!$A$1:$G$36</definedName>
    <definedName name="_xlnm.Print_Titles" localSheetId="2">'（別添３）支出計画書'!$12:$12</definedName>
    <definedName name="_xlnm.Print_Titles" localSheetId="6">'（別添３－２）人件費計算根拠'!$3:$3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1" l="1"/>
  <c r="F11" i="10" l="1"/>
  <c r="B4" i="10" l="1"/>
  <c r="C4" i="11" l="1"/>
  <c r="G7" i="8"/>
  <c r="G8" i="8"/>
  <c r="E9" i="10" l="1"/>
  <c r="E8" i="10"/>
  <c r="E7" i="10"/>
  <c r="E6" i="10"/>
  <c r="F7" i="12"/>
  <c r="F8" i="12"/>
  <c r="E10" i="10" l="1"/>
  <c r="F10" i="10" s="1"/>
  <c r="D3" i="15"/>
  <c r="F10" i="12"/>
  <c r="F9" i="12"/>
  <c r="E16" i="15"/>
  <c r="G10" i="10" l="1"/>
  <c r="F31" i="12" s="1"/>
  <c r="F32" i="12" s="1"/>
  <c r="D31" i="12"/>
  <c r="D32" i="12" s="1"/>
  <c r="O16" i="15"/>
  <c r="N16" i="15"/>
  <c r="M16" i="15"/>
  <c r="L16" i="15"/>
  <c r="K16" i="15"/>
  <c r="J16" i="15"/>
  <c r="I16" i="15"/>
  <c r="H16" i="15"/>
  <c r="G16" i="15"/>
  <c r="F16" i="15"/>
  <c r="D16" i="15"/>
  <c r="N19" i="15" l="1"/>
  <c r="N20" i="15" s="1"/>
  <c r="C31" i="12"/>
  <c r="C32" i="12" s="1"/>
  <c r="C27" i="11"/>
  <c r="E27" i="11" s="1"/>
  <c r="C26" i="11"/>
  <c r="E26" i="11" s="1"/>
  <c r="C25" i="11"/>
  <c r="E25" i="11" s="1"/>
  <c r="C24" i="11"/>
  <c r="E24" i="11" s="1"/>
  <c r="C23" i="11"/>
  <c r="E23" i="11" s="1"/>
  <c r="C22" i="11"/>
  <c r="E22" i="11" s="1"/>
  <c r="C21" i="11"/>
  <c r="E21" i="11" s="1"/>
  <c r="C20" i="11"/>
  <c r="E20" i="11" s="1"/>
  <c r="C19" i="11"/>
  <c r="E19" i="11" s="1"/>
  <c r="C18" i="11"/>
  <c r="E18" i="11" s="1"/>
  <c r="C17" i="11"/>
  <c r="E17" i="11" s="1"/>
  <c r="C16" i="11"/>
  <c r="E16" i="11" s="1"/>
  <c r="C15" i="11"/>
  <c r="E15" i="11" s="1"/>
  <c r="C14" i="11"/>
  <c r="E14" i="11" s="1"/>
  <c r="C13" i="11"/>
  <c r="E13" i="11" s="1"/>
  <c r="C12" i="11"/>
  <c r="E12" i="11" s="1"/>
  <c r="C11" i="11"/>
  <c r="E11" i="11" s="1"/>
  <c r="C10" i="11"/>
  <c r="E10" i="11" s="1"/>
  <c r="C9" i="11"/>
  <c r="E9" i="11" s="1"/>
  <c r="E8" i="11"/>
  <c r="C7" i="11"/>
  <c r="E7" i="11" s="1"/>
  <c r="C6" i="11"/>
  <c r="E6" i="11" s="1"/>
  <c r="A16" i="8"/>
  <c r="E20" i="8" l="1"/>
  <c r="E61" i="8" l="1"/>
  <c r="E62" i="8"/>
  <c r="E63" i="8"/>
  <c r="D44" i="8"/>
  <c r="E44" i="8"/>
  <c r="D45" i="8"/>
  <c r="E45" i="8"/>
  <c r="D46" i="8"/>
  <c r="E46" i="8"/>
  <c r="E21" i="8"/>
  <c r="E22" i="8"/>
  <c r="E23" i="8"/>
  <c r="E24" i="8"/>
  <c r="E25" i="8"/>
  <c r="E26" i="8"/>
  <c r="E27" i="8"/>
  <c r="E28" i="8"/>
  <c r="E29" i="8"/>
  <c r="A19" i="8" l="1"/>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7" i="8"/>
  <c r="C46" i="5" l="1"/>
  <c r="C45" i="5"/>
  <c r="C44" i="5"/>
  <c r="C43" i="5"/>
  <c r="C8" i="5"/>
  <c r="C7" i="5"/>
  <c r="C39" i="5"/>
  <c r="C35" i="5"/>
  <c r="C31" i="5"/>
  <c r="C27" i="5"/>
  <c r="C23" i="5"/>
  <c r="C19" i="5"/>
  <c r="C15" i="5"/>
  <c r="C11" i="5"/>
  <c r="C42" i="5"/>
  <c r="C38" i="5"/>
  <c r="C34" i="5"/>
  <c r="C30" i="5"/>
  <c r="C26" i="5"/>
  <c r="C22" i="5"/>
  <c r="C18" i="5"/>
  <c r="C14" i="5"/>
  <c r="C10" i="5"/>
  <c r="C41" i="5"/>
  <c r="C37" i="5"/>
  <c r="C33" i="5"/>
  <c r="C29" i="5"/>
  <c r="C25" i="5"/>
  <c r="C21" i="5"/>
  <c r="C17" i="5"/>
  <c r="C13" i="5"/>
  <c r="C9" i="5"/>
  <c r="C40" i="5"/>
  <c r="C36" i="5"/>
  <c r="C32" i="5"/>
  <c r="C28" i="5"/>
  <c r="C24" i="5"/>
  <c r="C20" i="5"/>
  <c r="C16" i="5"/>
  <c r="C12" i="5"/>
  <c r="E67" i="8"/>
  <c r="E66" i="8"/>
  <c r="E65" i="8"/>
  <c r="E64" i="8"/>
  <c r="E60" i="8"/>
  <c r="E59" i="8"/>
  <c r="E58" i="8"/>
  <c r="E50" i="8"/>
  <c r="D50" i="8"/>
  <c r="E49" i="8"/>
  <c r="D49" i="8"/>
  <c r="E48" i="8"/>
  <c r="D48" i="8"/>
  <c r="E47" i="8"/>
  <c r="D47" i="8"/>
  <c r="E43" i="8"/>
  <c r="D43" i="8"/>
  <c r="E42" i="8"/>
  <c r="D42" i="8"/>
  <c r="E41" i="8"/>
  <c r="D41" i="8"/>
  <c r="E32" i="8"/>
  <c r="E31" i="8"/>
  <c r="E30" i="8"/>
  <c r="E19" i="8"/>
  <c r="E18" i="8"/>
  <c r="E17" i="8"/>
  <c r="C5" i="11" s="1"/>
  <c r="E5" i="11" s="1"/>
  <c r="E16" i="8"/>
  <c r="E4" i="11" s="1"/>
  <c r="E2" i="11" l="1"/>
</calcChain>
</file>

<file path=xl/sharedStrings.xml><?xml version="1.0" encoding="utf-8"?>
<sst xmlns="http://schemas.openxmlformats.org/spreadsheetml/2006/main" count="260" uniqueCount="235">
  <si>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</si>
  <si>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</si>
  <si>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</si>
  <si>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</si>
  <si>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</si>
  <si>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</si>
  <si>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</si>
  <si>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</si>
  <si>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</si>
  <si>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</si>
  <si>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</si>
  <si>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</si>
  <si>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</si>
  <si>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</si>
  <si>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</si>
  <si>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</si>
  <si>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</si>
  <si>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</si>
  <si>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</si>
  <si>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</si>
  <si>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</si>
  <si>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</si>
  <si>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</si>
  <si>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</si>
  <si>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</si>
  <si>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</si>
  <si>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</si>
  <si>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</si>
  <si>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</si>
  <si>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</si>
  <si>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</si>
  <si>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</si>
  <si>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</si>
  <si>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</si>
  <si>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</si>
  <si>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</si>
  <si>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</si>
  <si>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人件費氏名</t>
    <rPh sb="0" eb="3">
      <t>ジンケンヒ</t>
    </rPh>
    <rPh sb="3" eb="5">
      <t>シメイ</t>
    </rPh>
    <phoneticPr fontId="3"/>
  </si>
  <si>
    <t>共同申請の場合は、幹事社が全ての人員の人件費単価を確認すること。</t>
    <rPh sb="0" eb="2">
      <t>キョウドウ</t>
    </rPh>
    <rPh sb="2" eb="4">
      <t>シンセイ</t>
    </rPh>
    <rPh sb="5" eb="7">
      <t>バアイ</t>
    </rPh>
    <rPh sb="9" eb="11">
      <t>カンジ</t>
    </rPh>
    <rPh sb="11" eb="12">
      <t>シャ</t>
    </rPh>
    <rPh sb="13" eb="14">
      <t>スベ</t>
    </rPh>
    <rPh sb="16" eb="18">
      <t>ジンイン</t>
    </rPh>
    <rPh sb="19" eb="22">
      <t>ジンケンヒ</t>
    </rPh>
    <rPh sb="22" eb="24">
      <t>タンカ</t>
    </rPh>
    <rPh sb="25" eb="27">
      <t>カクニン</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</si>
  <si>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</si>
  <si>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</si>
  <si>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</si>
  <si>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</si>
  <si>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</si>
  <si>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</si>
  <si>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</si>
  <si>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</si>
  <si>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</si>
  <si>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</si>
  <si>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2.部品・材料調達費</t>
    <rPh sb="2" eb="4">
      <t>ブヒン</t>
    </rPh>
    <rPh sb="5" eb="7">
      <t>ザイリョウ</t>
    </rPh>
    <rPh sb="7" eb="9">
      <t>チョウタツ</t>
    </rPh>
    <rPh sb="9" eb="10">
      <t>ヒ</t>
    </rPh>
    <phoneticPr fontId="3"/>
  </si>
  <si>
    <t>3.人件費</t>
    <rPh sb="2" eb="5">
      <t>ジンケンヒ</t>
    </rPh>
    <phoneticPr fontId="3"/>
  </si>
  <si>
    <t>4.その他諸経費</t>
    <rPh sb="4" eb="5">
      <t>タ</t>
    </rPh>
    <rPh sb="5" eb="8">
      <t>ショケイヒ</t>
    </rPh>
    <phoneticPr fontId="3"/>
  </si>
  <si>
    <t>4.その他諸経費</t>
    <phoneticPr fontId="3"/>
  </si>
  <si>
    <t>　　https://www.meti.go.jp/information_2/downloadfiles/31kenpo.pdf</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</si>
  <si>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</si>
  <si>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</si>
  <si>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</si>
  <si>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</si>
  <si>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</si>
  <si>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</si>
  <si>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</si>
  <si>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</si>
  <si>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</si>
  <si>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</si>
  <si>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</si>
  <si>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</si>
  <si>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</si>
  <si>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</si>
  <si>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</si>
  <si>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</si>
  <si>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</si>
  <si>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</si>
  <si>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</si>
  <si>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</si>
  <si>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</si>
  <si>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</si>
  <si>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</si>
  <si>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</si>
  <si>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</si>
  <si>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</si>
  <si>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</si>
  <si>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</si>
  <si>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</si>
  <si>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</si>
  <si>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</si>
  <si>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</si>
  <si>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</si>
  <si>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</si>
  <si>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</si>
  <si>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</si>
  <si>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</si>
  <si>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</si>
  <si>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</si>
  <si>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</si>
  <si>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</si>
  <si>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</si>
  <si>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</si>
  <si>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</si>
  <si>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</si>
  <si>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</si>
  <si>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</si>
  <si>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</si>
  <si>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</si>
  <si>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</si>
  <si>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t>（別添１）</t>
    <rPh sb="1" eb="3">
      <t>ベッテン</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</si>
  <si>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</si>
  <si>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</si>
  <si>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</si>
  <si>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</si>
  <si>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</si>
  <si>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</si>
  <si>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</si>
  <si>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</si>
  <si>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</si>
  <si>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</si>
  <si>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</si>
  <si>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</si>
  <si>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</si>
  <si>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</si>
  <si>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</si>
  <si>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</si>
  <si>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</si>
  <si>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書類作成者</t>
    <rPh sb="0" eb="2">
      <t>ショルイ</t>
    </rPh>
    <rPh sb="2" eb="5">
      <t>サクセイシャ</t>
    </rPh>
    <phoneticPr fontId="3"/>
  </si>
  <si>
    <t>キャッシュフロー</t>
    <phoneticPr fontId="3"/>
  </si>
  <si>
    <t>費目</t>
    <rPh sb="0" eb="2">
      <t>ヒモク</t>
    </rPh>
    <phoneticPr fontId="3"/>
  </si>
  <si>
    <t>2018年</t>
    <rPh sb="4" eb="5">
      <t>ネン</t>
    </rPh>
    <phoneticPr fontId="3"/>
  </si>
  <si>
    <t>2019年</t>
    <rPh sb="4" eb="5">
      <t>ネン</t>
    </rPh>
    <phoneticPr fontId="3"/>
  </si>
  <si>
    <t>4月</t>
  </si>
  <si>
    <t>5月</t>
  </si>
  <si>
    <t>6月</t>
  </si>
  <si>
    <t>7月</t>
  </si>
  <si>
    <t>8月</t>
  </si>
  <si>
    <t>9月</t>
  </si>
  <si>
    <t>10月</t>
  </si>
  <si>
    <t>11月</t>
  </si>
  <si>
    <t>12月</t>
  </si>
  <si>
    <t>1月</t>
  </si>
  <si>
    <t>2月</t>
  </si>
  <si>
    <t>3月</t>
  </si>
  <si>
    <t>営業活動</t>
    <rPh sb="0" eb="2">
      <t>エイギョウ</t>
    </rPh>
    <rPh sb="2" eb="4">
      <t>カツドウ</t>
    </rPh>
    <phoneticPr fontId="3"/>
  </si>
  <si>
    <t>in</t>
    <phoneticPr fontId="3"/>
  </si>
  <si>
    <t>①売上</t>
    <rPh sb="1" eb="2">
      <t>ウ</t>
    </rPh>
    <rPh sb="2" eb="3">
      <t>ア</t>
    </rPh>
    <phoneticPr fontId="3"/>
  </si>
  <si>
    <t>CF</t>
    <phoneticPr fontId="3"/>
  </si>
  <si>
    <t>out</t>
    <phoneticPr fontId="3"/>
  </si>
  <si>
    <t>②仕入・開発経費</t>
    <rPh sb="1" eb="3">
      <t>シイ</t>
    </rPh>
    <rPh sb="4" eb="6">
      <t>カイハツ</t>
    </rPh>
    <rPh sb="6" eb="8">
      <t>ケイヒ</t>
    </rPh>
    <phoneticPr fontId="3"/>
  </si>
  <si>
    <t>③役員報酬・社員給与</t>
    <rPh sb="1" eb="3">
      <t>ヤクイン</t>
    </rPh>
    <rPh sb="3" eb="5">
      <t>ホウシュウ</t>
    </rPh>
    <rPh sb="6" eb="8">
      <t>シャイン</t>
    </rPh>
    <rPh sb="8" eb="10">
      <t>キュウヨ</t>
    </rPh>
    <phoneticPr fontId="3"/>
  </si>
  <si>
    <t>投資活動</t>
    <rPh sb="0" eb="2">
      <t>トウシ</t>
    </rPh>
    <rPh sb="2" eb="4">
      <t>カツドウ</t>
    </rPh>
    <phoneticPr fontId="3"/>
  </si>
  <si>
    <t>in</t>
    <phoneticPr fontId="3"/>
  </si>
  <si>
    <t>④固定資産・有価証券売却</t>
    <rPh sb="1" eb="3">
      <t>コテイ</t>
    </rPh>
    <rPh sb="3" eb="5">
      <t>シサン</t>
    </rPh>
    <rPh sb="6" eb="8">
      <t>ユウカ</t>
    </rPh>
    <rPh sb="8" eb="10">
      <t>ショウケン</t>
    </rPh>
    <rPh sb="10" eb="12">
      <t>バイキャク</t>
    </rPh>
    <phoneticPr fontId="3"/>
  </si>
  <si>
    <t>⑤固定資産・有価証券購入</t>
    <rPh sb="1" eb="3">
      <t>コテイ</t>
    </rPh>
    <rPh sb="3" eb="5">
      <t>シサン</t>
    </rPh>
    <rPh sb="6" eb="8">
      <t>ユウカ</t>
    </rPh>
    <rPh sb="8" eb="10">
      <t>ショウケン</t>
    </rPh>
    <rPh sb="10" eb="12">
      <t>コウニュウ</t>
    </rPh>
    <phoneticPr fontId="3"/>
  </si>
  <si>
    <t>財務活動</t>
    <rPh sb="0" eb="2">
      <t>ザイム</t>
    </rPh>
    <rPh sb="2" eb="4">
      <t>カツドウ</t>
    </rPh>
    <phoneticPr fontId="3"/>
  </si>
  <si>
    <t>⑥株式発行収入（資金調達）</t>
    <rPh sb="5" eb="7">
      <t>シュウニュウ</t>
    </rPh>
    <rPh sb="8" eb="10">
      <t>シキン</t>
    </rPh>
    <rPh sb="10" eb="12">
      <t>チョウタツ</t>
    </rPh>
    <phoneticPr fontId="3"/>
  </si>
  <si>
    <t>⑦借入金収入（融資）</t>
    <rPh sb="7" eb="9">
      <t>ユウシ</t>
    </rPh>
    <phoneticPr fontId="3"/>
  </si>
  <si>
    <t>⑧借入金返済・配当金支払</t>
    <rPh sb="4" eb="6">
      <t>ヘンサイ</t>
    </rPh>
    <rPh sb="7" eb="10">
      <t>ハイトウキン</t>
    </rPh>
    <rPh sb="10" eb="12">
      <t>シハラ</t>
    </rPh>
    <phoneticPr fontId="3"/>
  </si>
  <si>
    <t>⑨その他雑収入・支出等</t>
    <rPh sb="3" eb="4">
      <t>ホカ</t>
    </rPh>
    <rPh sb="4" eb="7">
      <t>ザツシュウニュウ</t>
    </rPh>
    <rPh sb="8" eb="10">
      <t>シシュツ</t>
    </rPh>
    <rPh sb="10" eb="11">
      <t>トウ</t>
    </rPh>
    <phoneticPr fontId="3"/>
  </si>
  <si>
    <t>ネットバーンレート（④、⑥、⑦によるキャッシュインを除く）</t>
    <rPh sb="26" eb="27">
      <t>ノゾ</t>
    </rPh>
    <phoneticPr fontId="3"/>
  </si>
  <si>
    <t>平均ネットバーンレート</t>
    <rPh sb="0" eb="2">
      <t>ヘイキン</t>
    </rPh>
    <phoneticPr fontId="3"/>
  </si>
  <si>
    <t>余命（月）</t>
    <rPh sb="0" eb="2">
      <t>ヨメイ</t>
    </rPh>
    <rPh sb="3" eb="4">
      <t>ツキ</t>
    </rPh>
    <phoneticPr fontId="3"/>
  </si>
  <si>
    <t>上記表についての特記事項</t>
    <rPh sb="0" eb="2">
      <t>ジョウキ</t>
    </rPh>
    <rPh sb="2" eb="3">
      <t>ヒョウ</t>
    </rPh>
    <rPh sb="8" eb="10">
      <t>トッキ</t>
    </rPh>
    <rPh sb="10" eb="12">
      <t>ジコウ</t>
    </rPh>
    <phoneticPr fontId="3"/>
  </si>
  <si>
    <t>書式</t>
    <rPh sb="0" eb="2">
      <t>ショシキ</t>
    </rPh>
    <phoneticPr fontId="8"/>
  </si>
  <si>
    <t>交付申請書</t>
    <rPh sb="0" eb="2">
      <t>コウフ</t>
    </rPh>
    <rPh sb="2" eb="5">
      <t>シンセイショ</t>
    </rPh>
    <phoneticPr fontId="8"/>
  </si>
  <si>
    <t>指定
（様式第１）</t>
    <rPh sb="0" eb="2">
      <t>シテイ</t>
    </rPh>
    <rPh sb="4" eb="6">
      <t>ヨウシキ</t>
    </rPh>
    <rPh sb="6" eb="7">
      <t>ダイ</t>
    </rPh>
    <phoneticPr fontId="8"/>
  </si>
  <si>
    <t>補助事業概要説明書</t>
    <rPh sb="0" eb="2">
      <t>ホジョ</t>
    </rPh>
    <rPh sb="2" eb="4">
      <t>ジギョウ</t>
    </rPh>
    <rPh sb="4" eb="6">
      <t>ガイヨウ</t>
    </rPh>
    <rPh sb="6" eb="9">
      <t>セツメイショ</t>
    </rPh>
    <phoneticPr fontId="8"/>
  </si>
  <si>
    <t>支出計画書</t>
    <rPh sb="0" eb="2">
      <t>シシュツ</t>
    </rPh>
    <rPh sb="2" eb="5">
      <t>ケイカクショ</t>
    </rPh>
    <phoneticPr fontId="8"/>
  </si>
  <si>
    <t>指定
（別添２）</t>
    <rPh sb="0" eb="2">
      <t>シテイ</t>
    </rPh>
    <rPh sb="4" eb="6">
      <t>ベッテン</t>
    </rPh>
    <phoneticPr fontId="8"/>
  </si>
  <si>
    <t>想定される支援計画に基づき、支出に係る各費目の内訳および合計を算出すること。</t>
  </si>
  <si>
    <t>自由</t>
    <rPh sb="0" eb="2">
      <t>ジユウ</t>
    </rPh>
    <phoneticPr fontId="8"/>
  </si>
  <si>
    <t>【人件費が含まれる場合のみ】
人件費単価計算書</t>
    <rPh sb="1" eb="4">
      <t>ジンケンヒ</t>
    </rPh>
    <rPh sb="5" eb="6">
      <t>フク</t>
    </rPh>
    <rPh sb="9" eb="11">
      <t>バアイ</t>
    </rPh>
    <rPh sb="15" eb="18">
      <t>ジンケンヒ</t>
    </rPh>
    <rPh sb="18" eb="20">
      <t>タンカ</t>
    </rPh>
    <rPh sb="20" eb="23">
      <t>ケイサンショ</t>
    </rPh>
    <phoneticPr fontId="8"/>
  </si>
  <si>
    <t>【人件費が含まれる場合のみ】
人件費計算根拠</t>
    <rPh sb="1" eb="4">
      <t>ジンケンヒ</t>
    </rPh>
    <rPh sb="5" eb="6">
      <t>フク</t>
    </rPh>
    <rPh sb="9" eb="11">
      <t>バアイ</t>
    </rPh>
    <rPh sb="15" eb="18">
      <t>ジンケンヒ</t>
    </rPh>
    <rPh sb="18" eb="20">
      <t>ケイサン</t>
    </rPh>
    <rPh sb="20" eb="22">
      <t>コンキョ</t>
    </rPh>
    <phoneticPr fontId="8"/>
  </si>
  <si>
    <t>登記簿謄本（写し）</t>
    <rPh sb="0" eb="3">
      <t>トウキボ</t>
    </rPh>
    <rPh sb="3" eb="5">
      <t>トウホン</t>
    </rPh>
    <rPh sb="6" eb="7">
      <t>ウツ</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</si>
  <si>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</si>
  <si>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直近年度の会計に関する報告書</t>
    <rPh sb="0" eb="2">
      <t>チョッキン</t>
    </rPh>
    <rPh sb="2" eb="4">
      <t>ネンド</t>
    </rPh>
    <rPh sb="5" eb="7">
      <t>カイケイ</t>
    </rPh>
    <rPh sb="8" eb="9">
      <t>カン</t>
    </rPh>
    <rPh sb="11" eb="14">
      <t>ホウコクショ</t>
    </rPh>
    <phoneticPr fontId="8"/>
  </si>
  <si>
    <t>財務諸表等（単体の損益計算書（Ｐ／Ｌ）、貸借対照表（Ｂ／Ｓ））</t>
    <rPh sb="0" eb="2">
      <t>ザイム</t>
    </rPh>
    <rPh sb="2" eb="4">
      <t>ショヒョウ</t>
    </rPh>
    <rPh sb="4" eb="5">
      <t>トウ</t>
    </rPh>
    <rPh sb="6" eb="8">
      <t>タンタイ</t>
    </rPh>
    <rPh sb="9" eb="11">
      <t>ソンエキ</t>
    </rPh>
    <rPh sb="11" eb="14">
      <t>ケイサンショ</t>
    </rPh>
    <rPh sb="20" eb="22">
      <t>タイシャク</t>
    </rPh>
    <rPh sb="22" eb="25">
      <t>タイショウヒョウ</t>
    </rPh>
    <phoneticPr fontId="8"/>
  </si>
  <si>
    <t>パンフレット、会社案内等</t>
    <rPh sb="7" eb="9">
      <t>カイシャ</t>
    </rPh>
    <rPh sb="9" eb="11">
      <t>アンナイ</t>
    </rPh>
    <rPh sb="11" eb="12">
      <t>トウ</t>
    </rPh>
    <phoneticPr fontId="8"/>
  </si>
  <si>
    <t>書類名称</t>
    <phoneticPr fontId="3"/>
  </si>
  <si>
    <t>事業者基本情報</t>
    <rPh sb="0" eb="3">
      <t>ジギョウシャ</t>
    </rPh>
    <rPh sb="3" eb="5">
      <t>キホン</t>
    </rPh>
    <rPh sb="5" eb="7">
      <t>ジョウホウ</t>
    </rPh>
    <phoneticPr fontId="3"/>
  </si>
  <si>
    <t>キャッシュフロー報告書および資金調達計画書</t>
    <rPh sb="8" eb="11">
      <t>ホウコクショ</t>
    </rPh>
    <rPh sb="14" eb="16">
      <t>シキン</t>
    </rPh>
    <rPh sb="16" eb="18">
      <t>チョウタツ</t>
    </rPh>
    <rPh sb="18" eb="21">
      <t>ケイカクショ</t>
    </rPh>
    <phoneticPr fontId="3"/>
  </si>
  <si>
    <t>過去１年間のキャッシュフローの報告、および本事業期間中の資金調達計画等につき説明すること。</t>
    <rPh sb="0" eb="2">
      <t>カコ</t>
    </rPh>
    <rPh sb="3" eb="5">
      <t>ネンカン</t>
    </rPh>
    <rPh sb="15" eb="17">
      <t>ホウコク</t>
    </rPh>
    <rPh sb="21" eb="22">
      <t>ホン</t>
    </rPh>
    <rPh sb="22" eb="24">
      <t>ジギョウ</t>
    </rPh>
    <rPh sb="24" eb="27">
      <t>キカンチュウ</t>
    </rPh>
    <rPh sb="28" eb="30">
      <t>シキン</t>
    </rPh>
    <rPh sb="30" eb="32">
      <t>チョウタツ</t>
    </rPh>
    <rPh sb="32" eb="34">
      <t>ケイカク</t>
    </rPh>
    <rPh sb="34" eb="35">
      <t>トウ</t>
    </rPh>
    <rPh sb="38" eb="40">
      <t>セツメイ</t>
    </rPh>
    <phoneticPr fontId="3"/>
  </si>
  <si>
    <t>No</t>
    <phoneticPr fontId="3"/>
  </si>
  <si>
    <t>指定
（別添）</t>
    <rPh sb="0" eb="2">
      <t>シテイ</t>
    </rPh>
    <rPh sb="4" eb="6">
      <t>ベッテン</t>
    </rPh>
    <phoneticPr fontId="8"/>
  </si>
  <si>
    <t>役員名簿</t>
    <rPh sb="0" eb="2">
      <t>ヤクイン</t>
    </rPh>
    <rPh sb="2" eb="4">
      <t>メイボ</t>
    </rPh>
    <phoneticPr fontId="3"/>
  </si>
  <si>
    <t>要押印。</t>
    <rPh sb="0" eb="1">
      <t>ヨウ</t>
    </rPh>
    <rPh sb="1" eb="3">
      <t>オウイン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</si>
  <si>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</si>
  <si>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本補助事業に係る活動者と活動内容を細分化し、工数と金額の積算の根拠を示すこと。</t>
    <rPh sb="0" eb="1">
      <t>ホン</t>
    </rPh>
    <rPh sb="1" eb="3">
      <t>ホジョ</t>
    </rPh>
    <rPh sb="3" eb="5">
      <t>ジギョウ</t>
    </rPh>
    <rPh sb="6" eb="7">
      <t>カカ</t>
    </rPh>
    <rPh sb="8" eb="10">
      <t>カツドウ</t>
    </rPh>
    <rPh sb="10" eb="11">
      <t>シャ</t>
    </rPh>
    <rPh sb="12" eb="14">
      <t>カツドウ</t>
    </rPh>
    <rPh sb="14" eb="16">
      <t>ナイヨウ</t>
    </rPh>
    <rPh sb="17" eb="20">
      <t>サイブンカ</t>
    </rPh>
    <rPh sb="22" eb="24">
      <t>コウスウ</t>
    </rPh>
    <rPh sb="25" eb="27">
      <t>キンガク</t>
    </rPh>
    <rPh sb="28" eb="30">
      <t>セキサン</t>
    </rPh>
    <rPh sb="31" eb="33">
      <t>コンキョ</t>
    </rPh>
    <rPh sb="34" eb="35">
      <t>シメ</t>
    </rPh>
    <phoneticPr fontId="8"/>
  </si>
  <si>
    <t>要押印。健保等級単価等から本補助事業に係る時間単価を割り出すこと。</t>
    <rPh sb="0" eb="1">
      <t>ヨウ</t>
    </rPh>
    <rPh sb="1" eb="3">
      <t>オウイン</t>
    </rPh>
    <rPh sb="4" eb="6">
      <t>ケンポ</t>
    </rPh>
    <rPh sb="6" eb="8">
      <t>トウキュウ</t>
    </rPh>
    <rPh sb="8" eb="11">
      <t>タンカナド</t>
    </rPh>
    <rPh sb="13" eb="14">
      <t>ホン</t>
    </rPh>
    <rPh sb="14" eb="16">
      <t>ホジョ</t>
    </rPh>
    <rPh sb="16" eb="18">
      <t>ジギョウ</t>
    </rPh>
    <rPh sb="19" eb="20">
      <t>カカ</t>
    </rPh>
    <rPh sb="21" eb="23">
      <t>ジカン</t>
    </rPh>
    <rPh sb="23" eb="25">
      <t>タンカ</t>
    </rPh>
    <rPh sb="26" eb="27">
      <t>ワ</t>
    </rPh>
    <rPh sb="28" eb="29">
      <t>ダ</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</si>
  <si>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</si>
  <si>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</si>
  <si>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</si>
  <si>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</si>
  <si>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</si>
  <si>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</si>
  <si>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ものづくり
スタートアップ・
エコシステム
構築事業費</t>
  </si>
  <si>
    <t>２／３</t>
  </si>
  <si>
    <t>合    計</t>
  </si>
  <si>
    <t>2019年●月●日</t>
    <rPh sb="4" eb="5">
      <t>ネン</t>
    </rPh>
    <rPh sb="6" eb="7">
      <t>ガツ</t>
    </rPh>
    <rPh sb="8" eb="9">
      <t>ニチ</t>
    </rPh>
    <phoneticPr fontId="3"/>
  </si>
  <si>
    <t>交付決定日　～</t>
    <phoneticPr fontId="3"/>
  </si>
  <si>
    <t>別添４.「補助事業概要説明書」による</t>
    <phoneticPr fontId="3"/>
  </si>
  <si>
    <t>（単位：円）</t>
  </si>
  <si>
    <t>項目指定
（別添１）</t>
    <rPh sb="0" eb="2">
      <t>コウモク</t>
    </rPh>
    <rPh sb="2" eb="4">
      <t>シテイ</t>
    </rPh>
    <rPh sb="6" eb="8">
      <t>ベッテン</t>
    </rPh>
    <phoneticPr fontId="8"/>
  </si>
  <si>
    <t>補助事業の目的および内容、支援計画、実績、体制等を記入すること。
（指定項目を満たしていれば、形式は問わない）</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phoneticPr fontId="8"/>
  </si>
  <si>
    <t>指定
（別添３）</t>
    <rPh sb="0" eb="2">
      <t>シテイ</t>
    </rPh>
    <rPh sb="4" eb="6">
      <t>ベッテン</t>
    </rPh>
    <phoneticPr fontId="8"/>
  </si>
  <si>
    <t>指定
（別添４）</t>
    <rPh sb="0" eb="2">
      <t>シテイ</t>
    </rPh>
    <rPh sb="4" eb="6">
      <t>ベッテン</t>
    </rPh>
    <phoneticPr fontId="3"/>
  </si>
  <si>
    <t>指定
（別添３－１）</t>
    <rPh sb="0" eb="2">
      <t>シテイ</t>
    </rPh>
    <rPh sb="4" eb="6">
      <t>ベッテン</t>
    </rPh>
    <phoneticPr fontId="8"/>
  </si>
  <si>
    <t>指定
（別添３－２）</t>
    <rPh sb="0" eb="2">
      <t>シテイ</t>
    </rPh>
    <rPh sb="4" eb="6">
      <t>ベッテン</t>
    </rPh>
    <phoneticPr fontId="8"/>
  </si>
  <si>
    <t>公募要領の記入例（Ｐ２４～４１）を参考に下記書類を用意すること。</t>
    <rPh sb="0" eb="2">
      <t>コウボ</t>
    </rPh>
    <rPh sb="2" eb="4">
      <t>ヨウリョウ</t>
    </rPh>
    <rPh sb="5" eb="7">
      <t>キニュウ</t>
    </rPh>
    <rPh sb="7" eb="8">
      <t>レイ</t>
    </rPh>
    <rPh sb="17" eb="19">
      <t>サンコウ</t>
    </rPh>
    <rPh sb="20" eb="22">
      <t>カキ</t>
    </rPh>
    <rPh sb="22" eb="24">
      <t>ショルイ</t>
    </rPh>
    <rPh sb="25" eb="27">
      <t>ヨウイ</t>
    </rPh>
    <phoneticPr fontId="3"/>
  </si>
  <si>
    <t>（別添３）支出計画書</t>
    <phoneticPr fontId="3"/>
  </si>
  <si>
    <t>（別添３－１）</t>
    <rPh sb="1" eb="3">
      <t>ベッテン</t>
    </rPh>
    <phoneticPr fontId="8"/>
  </si>
  <si>
    <t>（別添３－２）人件費計算根拠</t>
    <phoneticPr fontId="3"/>
  </si>
  <si>
    <t>（別添４）キャッシュフロー報告書および資金調達計画書</t>
    <rPh sb="1" eb="3">
      <t>ベッテン</t>
    </rPh>
    <rPh sb="13" eb="16">
      <t>ホウコクショ</t>
    </rPh>
    <rPh sb="19" eb="21">
      <t>シキン</t>
    </rPh>
    <rPh sb="21" eb="23">
      <t>チョウタツ</t>
    </rPh>
    <rPh sb="23" eb="26">
      <t>ケイカクショ</t>
    </rPh>
    <phoneticPr fontId="3"/>
  </si>
  <si>
    <t>　グローバル・スタートアップ・エコシステム強化事業費補助金（ものづくりスタートアップ・エコシステム構築事業）交付規程（以下「交付規程」という。）第４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</si>
  <si>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平成３１年度グローバル・スタートアップ・エコシステム強化事業費補助金
（ものづくりスタートアップ・エコシステム構築事業）交付申請書</t>
    <phoneticPr fontId="3"/>
  </si>
  <si>
    <t>（1） 申請者の役員名簿（別添）</t>
    <phoneticPr fontId="3"/>
  </si>
  <si>
    <t>住　　　　　所</t>
    <phoneticPr fontId="8"/>
  </si>
  <si>
    <t>平成３１年度グローバル・スタートアップ・エコシステム強化事業費補助金
（ものづくりスタートアップ・エコシステム構築事業）</t>
    <rPh sb="30" eb="31">
      <t>ヒ</t>
    </rPh>
    <rPh sb="31" eb="34">
      <t>ホジョキン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</si>
  <si>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</si>
  <si>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</si>
  <si>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</si>
  <si>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</si>
  <si>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</si>
  <si>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</si>
  <si>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</si>
  <si>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</si>
  <si>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</si>
  <si>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</si>
  <si>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</si>
  <si>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</si>
  <si>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</si>
  <si>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申請者の機関概要がわかる資料</t>
    <rPh sb="0" eb="2">
      <t>シンセイ</t>
    </rPh>
    <rPh sb="2" eb="3">
      <t>シャ</t>
    </rPh>
    <rPh sb="4" eb="6">
      <t>キカン</t>
    </rPh>
    <rPh sb="6" eb="8">
      <t>ガイヨウ</t>
    </rPh>
    <rPh sb="12" eb="14">
      <t>シリョウ</t>
    </rPh>
    <phoneticPr fontId="8"/>
  </si>
  <si>
    <t>※余命（月）が１２ヶ月未満の場合
資金調達計画</t>
    <rPh sb="1" eb="3">
      <t>ヨメイ</t>
    </rPh>
    <rPh sb="4" eb="5">
      <t>ツキ</t>
    </rPh>
    <rPh sb="10" eb="11">
      <t>ゲツ</t>
    </rPh>
    <rPh sb="11" eb="13">
      <t>ミマン</t>
    </rPh>
    <rPh sb="14" eb="16">
      <t>バアイ</t>
    </rPh>
    <rPh sb="17" eb="19">
      <t>シキン</t>
    </rPh>
    <rPh sb="19" eb="21">
      <t>チョウタツ</t>
    </rPh>
    <rPh sb="21" eb="23">
      <t>ケイカク</t>
    </rPh>
    <phoneticPr fontId="3"/>
  </si>
  <si>
    <t>２０１９年３月末での現預金</t>
    <rPh sb="4" eb="5">
      <t>ネン</t>
    </rPh>
    <rPh sb="6" eb="7">
      <t>ガツ</t>
    </rPh>
    <rPh sb="7" eb="8">
      <t>マツ</t>
    </rPh>
    <rPh sb="10" eb="13">
      <t>ゲンヨキン</t>
    </rPh>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</si>
  <si>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</si>
  <si>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</si>
  <si>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担当者
</t>
    </r>
    <r>
      <rPr>
        <b/>
        <sz val="9"/>
        <rFont val="ＭＳ 明朝"/>
        <family val="1"/>
        <charset val="128"/>
      </rPr>
      <t>（プルダウン）</t>
    </r>
    <rPh sb="0" eb="3">
      <t>タントウシャ</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</si>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</sst>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7" formatCode="&quot;¥&quot;#,##0_);[Red]\(&quot;¥&quot;#,##0\)"/>
    <numFmt numFmtId="178" formatCode="[$-F800]dddd\,\ mmmm\ dd\,\ yyyy"/>
  </numFmts>
  <fonts count="46">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sz val="9"/>
      <color theme="0"/>
      <name val="ＭＳ Ｐ明朝"/>
      <family val="1"/>
      <charset val="128"/>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b/>
      <u/>
      <sz val="11"/>
      <color theme="10"/>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b/>
      <u/>
      <sz val="10"/>
      <name val="ＭＳ Ｐ明朝"/>
      <family val="1"/>
      <charset val="128"/>
    </font>
    <font>
      <sz val="10"/>
      <name val="ＭＳ Ｐ明朝"/>
      <family val="1"/>
      <charset val="128"/>
    </font>
    <font>
      <sz val="8"/>
      <name val="ＭＳ Ｐ明朝"/>
      <family val="1"/>
      <charset val="128"/>
    </font>
    <font>
      <b/>
      <sz val="9"/>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bgColor indexed="64"/>
      </patternFill>
    </fill>
    <fill>
      <patternFill patternType="solid">
        <fgColor theme="0" tint="-0.249977111117893"/>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9" fillId="0" borderId="0" applyFill="0" applyBorder="0" applyAlignment="0" applyProtection="0"/>
    <xf numFmtId="177" fontId="5" fillId="0" borderId="0" applyFont="0" applyFill="0" applyBorder="0" applyAlignment="0" applyProtection="0">
      <alignment vertical="center"/>
    </xf>
    <xf numFmtId="0" fontId="30"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1"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3" fillId="0" borderId="0" applyNumberFormat="0" applyFill="0" applyBorder="0" applyAlignment="0" applyProtection="0">
      <alignment vertical="center"/>
    </xf>
  </cellStyleXfs>
  <cellXfs count="209">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8"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7"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10" fillId="0" borderId="0" xfId="2" applyFont="1" applyAlignment="1" applyProtection="1">
      <alignment horizontal="center"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38" fontId="14" fillId="4" borderId="3" xfId="2" applyNumberFormat="1" applyFont="1" applyFill="1" applyBorder="1" applyAlignment="1">
      <alignment vertical="center" wrapText="1"/>
    </xf>
    <xf numFmtId="38" fontId="14" fillId="4" borderId="15" xfId="2" applyNumberFormat="1" applyFont="1" applyFill="1" applyBorder="1" applyAlignment="1">
      <alignment vertical="center" wrapText="1"/>
    </xf>
    <xf numFmtId="0" fontId="9" fillId="0" borderId="0" xfId="2" applyFont="1" applyAlignment="1">
      <alignment horizontal="left" vertical="center"/>
    </xf>
    <xf numFmtId="0" fontId="11" fillId="0" borderId="0" xfId="2" applyFont="1" applyAlignment="1">
      <alignment horizontal="left" vertical="center"/>
    </xf>
    <xf numFmtId="0" fontId="6" fillId="0" borderId="0" xfId="2" applyFont="1">
      <alignment vertical="center"/>
    </xf>
    <xf numFmtId="0" fontId="9" fillId="0" borderId="0" xfId="2" applyFont="1" applyAlignment="1">
      <alignment horizontal="right" vertical="center" indent="1"/>
    </xf>
    <xf numFmtId="0" fontId="12" fillId="0" borderId="0" xfId="2" applyFont="1">
      <alignment vertical="center"/>
    </xf>
    <xf numFmtId="0" fontId="14"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4" fillId="3" borderId="6" xfId="2" applyFont="1" applyFill="1" applyBorder="1">
      <alignment vertical="center"/>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3" xfId="0" applyFont="1" applyBorder="1" applyAlignment="1">
      <alignment horizontal="center" vertical="center"/>
    </xf>
    <xf numFmtId="0" fontId="23" fillId="0" borderId="3" xfId="0" applyFont="1" applyBorder="1" applyAlignment="1">
      <alignment vertical="center" wrapText="1"/>
    </xf>
    <xf numFmtId="0" fontId="22" fillId="0" borderId="20" xfId="0" applyFont="1" applyBorder="1" applyAlignment="1">
      <alignment horizontal="left" vertical="center" indent="1"/>
    </xf>
    <xf numFmtId="0" fontId="22" fillId="0" borderId="20" xfId="0" applyFont="1" applyBorder="1" applyAlignment="1">
      <alignment horizontal="left" vertical="center" wrapText="1" indent="1"/>
    </xf>
    <xf numFmtId="0" fontId="22" fillId="0" borderId="23" xfId="0" applyFont="1" applyBorder="1" applyAlignment="1">
      <alignment horizontal="left" vertical="center" indent="1"/>
    </xf>
    <xf numFmtId="0" fontId="22" fillId="0" borderId="25" xfId="0" applyFont="1" applyBorder="1" applyAlignment="1">
      <alignment horizontal="left" vertical="center" indent="1"/>
    </xf>
    <xf numFmtId="0" fontId="22" fillId="0" borderId="27" xfId="0" applyFont="1" applyBorder="1" applyAlignment="1">
      <alignment horizontal="left" vertical="center" indent="1"/>
    </xf>
    <xf numFmtId="0" fontId="27" fillId="7" borderId="29" xfId="6" applyFont="1" applyFill="1" applyBorder="1">
      <alignment vertical="center"/>
    </xf>
    <xf numFmtId="0" fontId="27" fillId="7" borderId="22" xfId="6" applyFont="1" applyFill="1" applyBorder="1">
      <alignment vertical="center"/>
    </xf>
    <xf numFmtId="0" fontId="27" fillId="7" borderId="6" xfId="6" applyFont="1" applyFill="1" applyBorder="1">
      <alignment vertical="center"/>
    </xf>
    <xf numFmtId="0" fontId="27" fillId="7" borderId="9" xfId="6" applyFont="1" applyFill="1" applyBorder="1">
      <alignment vertical="center"/>
    </xf>
    <xf numFmtId="0" fontId="27" fillId="7" borderId="8" xfId="6" applyFont="1" applyFill="1" applyBorder="1">
      <alignment vertical="center"/>
    </xf>
    <xf numFmtId="0" fontId="27" fillId="7" borderId="7" xfId="6" applyFont="1" applyFill="1" applyBorder="1">
      <alignment vertical="center"/>
    </xf>
    <xf numFmtId="0" fontId="27" fillId="7" borderId="16" xfId="6" applyFont="1" applyFill="1" applyBorder="1">
      <alignment vertical="center"/>
    </xf>
    <xf numFmtId="0" fontId="27" fillId="7" borderId="17" xfId="6" applyFont="1" applyFill="1" applyBorder="1">
      <alignment vertical="center"/>
    </xf>
    <xf numFmtId="0" fontId="27" fillId="7" borderId="2" xfId="6" applyFont="1" applyFill="1" applyBorder="1">
      <alignment vertical="center"/>
    </xf>
    <xf numFmtId="0" fontId="27" fillId="7" borderId="3" xfId="6" applyFont="1" applyFill="1" applyBorder="1">
      <alignment vertical="center"/>
    </xf>
    <xf numFmtId="0" fontId="22" fillId="0" borderId="31" xfId="0" applyFont="1" applyBorder="1" applyAlignment="1">
      <alignment horizontal="left" vertical="center" indent="3"/>
    </xf>
    <xf numFmtId="0" fontId="22" fillId="0" borderId="24" xfId="0" applyFont="1" applyBorder="1" applyAlignment="1">
      <alignment horizontal="left" vertical="center"/>
    </xf>
    <xf numFmtId="0" fontId="22" fillId="0" borderId="32" xfId="0" applyFont="1" applyBorder="1" applyAlignment="1">
      <alignment horizontal="left" vertical="center" indent="3"/>
    </xf>
    <xf numFmtId="0" fontId="22" fillId="0" borderId="28" xfId="0" applyFont="1" applyBorder="1" applyAlignment="1">
      <alignment horizontal="left" vertical="center"/>
    </xf>
    <xf numFmtId="0" fontId="22" fillId="0" borderId="21" xfId="0" applyFont="1" applyBorder="1" applyAlignment="1">
      <alignment horizontal="left" vertical="center" indent="1"/>
    </xf>
    <xf numFmtId="0" fontId="16" fillId="0" borderId="0" xfId="2" applyFont="1">
      <alignment vertical="center"/>
    </xf>
    <xf numFmtId="0" fontId="16" fillId="0" borderId="0" xfId="2" applyFont="1" applyAlignment="1">
      <alignment horizontal="right" vertical="center"/>
    </xf>
    <xf numFmtId="0" fontId="9" fillId="0" borderId="0" xfId="2" applyFont="1" applyAlignment="1">
      <alignment horizontal="right" vertical="top" indent="1"/>
    </xf>
    <xf numFmtId="0" fontId="22" fillId="0" borderId="33" xfId="0" applyFont="1" applyBorder="1" applyAlignment="1">
      <alignment horizontal="left" vertical="center" indent="2"/>
    </xf>
    <xf numFmtId="0" fontId="25" fillId="0" borderId="0" xfId="0" applyFont="1" applyAlignment="1" applyProtection="1">
      <alignment vertical="center"/>
    </xf>
    <xf numFmtId="0" fontId="22" fillId="0" borderId="0" xfId="0" applyFont="1" applyProtection="1">
      <alignment vertical="center"/>
    </xf>
    <xf numFmtId="0" fontId="22" fillId="0" borderId="0" xfId="0" applyFont="1" applyAlignment="1" applyProtection="1">
      <alignment horizontal="center" vertical="center"/>
    </xf>
    <xf numFmtId="0" fontId="24" fillId="5" borderId="3" xfId="8" applyFont="1" applyFill="1" applyBorder="1" applyAlignment="1" applyProtection="1">
      <alignment horizontal="center" vertical="center"/>
    </xf>
    <xf numFmtId="0" fontId="32" fillId="0" borderId="3" xfId="8" applyFont="1" applyBorder="1" applyAlignment="1" applyProtection="1">
      <alignment horizontal="center" vertical="center"/>
    </xf>
    <xf numFmtId="0" fontId="35" fillId="0" borderId="3" xfId="37" applyFont="1" applyBorder="1" applyAlignment="1" applyProtection="1">
      <alignment vertical="center" wrapText="1"/>
    </xf>
    <xf numFmtId="0" fontId="16" fillId="0" borderId="3" xfId="8" applyFont="1" applyBorder="1" applyAlignment="1" applyProtection="1">
      <alignment horizontal="center" vertical="center" wrapText="1"/>
    </xf>
    <xf numFmtId="0" fontId="16" fillId="0" borderId="3" xfId="8" applyFont="1" applyBorder="1" applyAlignment="1" applyProtection="1">
      <alignment horizontal="left" vertical="center" wrapText="1"/>
    </xf>
    <xf numFmtId="0" fontId="35" fillId="0" borderId="3" xfId="37" applyFont="1" applyBorder="1" applyAlignment="1" applyProtection="1">
      <alignment horizontal="left" vertical="center" wrapText="1"/>
    </xf>
    <xf numFmtId="0" fontId="34"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9"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9"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9" fillId="0" borderId="8" xfId="1" applyFont="1" applyBorder="1" applyAlignment="1" applyProtection="1">
      <alignment vertical="center" shrinkToFit="1"/>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2" xfId="0" applyFont="1" applyBorder="1" applyAlignment="1" applyProtection="1">
      <alignment horizontal="left" vertical="center" wrapText="1" indent="1"/>
      <protection locked="0"/>
    </xf>
    <xf numFmtId="0" fontId="16" fillId="0" borderId="24" xfId="0" applyFont="1" applyBorder="1" applyAlignment="1" applyProtection="1">
      <alignment horizontal="left" vertical="center" indent="1"/>
      <protection locked="0"/>
    </xf>
    <xf numFmtId="0" fontId="16" fillId="0" borderId="26" xfId="0" applyFont="1" applyBorder="1" applyAlignment="1" applyProtection="1">
      <alignment horizontal="left" vertical="center" indent="1"/>
      <protection locked="0"/>
    </xf>
    <xf numFmtId="0" fontId="16" fillId="0" borderId="28" xfId="0" applyFont="1" applyBorder="1" applyAlignment="1" applyProtection="1">
      <alignment horizontal="left" vertical="center" indent="1"/>
      <protection locked="0"/>
    </xf>
    <xf numFmtId="0" fontId="16" fillId="0" borderId="33" xfId="0" applyFont="1" applyBorder="1" applyAlignment="1" applyProtection="1">
      <alignment horizontal="left" vertical="center" indent="1"/>
      <protection locked="0"/>
    </xf>
    <xf numFmtId="0" fontId="16" fillId="0" borderId="33" xfId="0" applyFont="1" applyBorder="1" applyAlignment="1" applyProtection="1">
      <alignment horizontal="left" vertical="center" wrapText="1" indent="1"/>
      <protection locked="0"/>
    </xf>
    <xf numFmtId="0" fontId="13" fillId="0" borderId="0" xfId="2" applyFont="1">
      <alignment vertical="center"/>
    </xf>
    <xf numFmtId="178"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8" fillId="2" borderId="0" xfId="1" applyFont="1" applyFill="1" applyAlignment="1">
      <alignment horizontal="right" vertical="center"/>
    </xf>
    <xf numFmtId="38" fontId="9" fillId="0" borderId="0" xfId="1" applyFont="1" applyProtection="1">
      <alignment vertical="center"/>
      <protection locked="0"/>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9" fillId="0" borderId="0" xfId="2" applyFont="1" applyProtection="1">
      <alignment vertical="center"/>
      <protection locked="0"/>
    </xf>
    <xf numFmtId="0" fontId="40" fillId="2" borderId="0" xfId="0" applyFont="1" applyFill="1">
      <alignment vertical="center"/>
    </xf>
    <xf numFmtId="0" fontId="14" fillId="2" borderId="0" xfId="0" applyFont="1" applyFill="1" applyProtection="1">
      <alignment vertical="center"/>
      <protection locked="0"/>
    </xf>
    <xf numFmtId="38" fontId="14" fillId="2" borderId="0" xfId="1" applyFont="1" applyFill="1" applyProtection="1">
      <alignment vertical="center"/>
      <protection locked="0"/>
    </xf>
    <xf numFmtId="38" fontId="17" fillId="3" borderId="3" xfId="1" applyFont="1" applyFill="1" applyBorder="1" applyAlignment="1">
      <alignment horizontal="right" vertical="center"/>
    </xf>
    <xf numFmtId="38" fontId="17" fillId="4" borderId="3" xfId="1" applyFont="1" applyFill="1" applyBorder="1" applyProtection="1">
      <alignment vertical="center"/>
    </xf>
    <xf numFmtId="0" fontId="17" fillId="3" borderId="3" xfId="0" applyFont="1" applyFill="1" applyBorder="1" applyAlignment="1">
      <alignment vertical="center" wrapText="1"/>
    </xf>
    <xf numFmtId="38" fontId="17" fillId="3" borderId="3" xfId="1" applyFont="1" applyFill="1" applyBorder="1" applyAlignment="1">
      <alignment vertical="center" wrapText="1"/>
    </xf>
    <xf numFmtId="38" fontId="14" fillId="0" borderId="5" xfId="2" applyNumberFormat="1" applyFont="1" applyBorder="1" applyAlignment="1" applyProtection="1">
      <alignment vertical="center" wrapText="1" shrinkToFit="1"/>
      <protection locked="0"/>
    </xf>
    <xf numFmtId="38" fontId="14" fillId="0" borderId="5" xfId="2" applyNumberFormat="1" applyFont="1" applyBorder="1" applyAlignment="1" applyProtection="1">
      <alignment vertical="center" shrinkToFit="1"/>
      <protection locked="0"/>
    </xf>
    <xf numFmtId="0" fontId="37" fillId="2" borderId="0" xfId="0" applyFont="1" applyFill="1" applyProtection="1">
      <alignment vertical="center"/>
      <protection locked="0"/>
    </xf>
    <xf numFmtId="38" fontId="37" fillId="2" borderId="0" xfId="1" applyFont="1" applyFill="1" applyProtection="1">
      <alignment vertical="center"/>
      <protection locked="0"/>
    </xf>
    <xf numFmtId="0" fontId="42" fillId="0" borderId="0" xfId="6" applyFont="1">
      <alignment vertical="center"/>
    </xf>
    <xf numFmtId="0" fontId="43" fillId="0" borderId="0" xfId="6" applyFont="1">
      <alignment vertical="center"/>
    </xf>
    <xf numFmtId="0" fontId="32" fillId="0" borderId="0" xfId="6" applyFont="1">
      <alignment vertical="center"/>
    </xf>
    <xf numFmtId="0" fontId="32" fillId="6" borderId="6" xfId="6" applyFont="1" applyFill="1" applyBorder="1">
      <alignment vertical="center"/>
    </xf>
    <xf numFmtId="0" fontId="32" fillId="6" borderId="3" xfId="6" applyFont="1" applyFill="1" applyBorder="1">
      <alignment vertical="center"/>
    </xf>
    <xf numFmtId="38" fontId="32" fillId="0" borderId="3" xfId="7" applyFont="1" applyBorder="1" applyProtection="1">
      <alignment vertical="center"/>
      <protection locked="0"/>
    </xf>
    <xf numFmtId="0" fontId="32" fillId="6" borderId="30" xfId="6" applyFont="1" applyFill="1" applyBorder="1">
      <alignment vertical="center"/>
    </xf>
    <xf numFmtId="0" fontId="32" fillId="6" borderId="9" xfId="6" applyFont="1" applyFill="1" applyBorder="1">
      <alignment vertical="center"/>
    </xf>
    <xf numFmtId="0" fontId="32" fillId="6" borderId="8" xfId="6" applyFont="1" applyFill="1" applyBorder="1">
      <alignment vertical="center"/>
    </xf>
    <xf numFmtId="0" fontId="32" fillId="6" borderId="7" xfId="6" applyFont="1" applyFill="1" applyBorder="1">
      <alignment vertical="center"/>
    </xf>
    <xf numFmtId="0" fontId="44" fillId="8" borderId="9" xfId="6" applyFont="1" applyFill="1" applyBorder="1">
      <alignment vertical="center"/>
    </xf>
    <xf numFmtId="0" fontId="32" fillId="8" borderId="8" xfId="6" applyFont="1" applyFill="1" applyBorder="1">
      <alignment vertical="center"/>
    </xf>
    <xf numFmtId="0" fontId="32" fillId="8" borderId="7" xfId="6" applyFont="1" applyFill="1" applyBorder="1">
      <alignment vertical="center"/>
    </xf>
    <xf numFmtId="38" fontId="32" fillId="8" borderId="3" xfId="7" applyFont="1" applyFill="1" applyBorder="1">
      <alignment vertical="center"/>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16" fillId="0" borderId="0" xfId="2" applyFont="1" applyAlignment="1" applyProtection="1">
      <alignment horizontal="center" vertical="center"/>
    </xf>
    <xf numFmtId="0" fontId="37"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3" xfId="2" applyFont="1" applyBorder="1" applyAlignment="1" applyProtection="1">
      <alignment horizontal="center"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0" fontId="24" fillId="5" borderId="3" xfId="0" applyFont="1" applyFill="1" applyBorder="1" applyAlignment="1">
      <alignment horizontal="center" vertical="center"/>
    </xf>
    <xf numFmtId="0" fontId="25" fillId="6" borderId="3" xfId="0" applyFont="1" applyFill="1" applyBorder="1" applyAlignment="1">
      <alignment horizontal="center" vertical="center" textRotation="255"/>
    </xf>
    <xf numFmtId="0" fontId="22" fillId="0" borderId="3" xfId="0" applyFont="1" applyBorder="1" applyAlignment="1">
      <alignment horizontal="left" vertical="center"/>
    </xf>
    <xf numFmtId="0" fontId="22" fillId="0" borderId="9" xfId="0" applyFont="1" applyBorder="1" applyAlignment="1">
      <alignment horizontal="left" vertical="center" indent="1"/>
    </xf>
    <xf numFmtId="0" fontId="17" fillId="3" borderId="3" xfId="2" applyFont="1" applyFill="1" applyBorder="1" applyAlignment="1" applyProtection="1">
      <alignment horizontal="center" vertical="center" wrapText="1"/>
    </xf>
    <xf numFmtId="0" fontId="9" fillId="2" borderId="9" xfId="2" applyFont="1" applyFill="1" applyBorder="1" applyAlignment="1" applyProtection="1">
      <alignment horizontal="left" vertical="center" wrapText="1"/>
    </xf>
    <xf numFmtId="0" fontId="9" fillId="2" borderId="7" xfId="2" applyFont="1" applyFill="1" applyBorder="1" applyAlignment="1" applyProtection="1">
      <alignment horizontal="left" vertical="center" wrapText="1"/>
    </xf>
    <xf numFmtId="0" fontId="16" fillId="0" borderId="0" xfId="2" applyFont="1" applyAlignment="1" applyProtection="1">
      <alignment horizontal="center"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8" fontId="16" fillId="0" borderId="0" xfId="2" applyNumberFormat="1" applyFont="1" applyAlignment="1" applyProtection="1">
      <alignment horizontal="right" vertical="center"/>
      <protection locked="0"/>
    </xf>
    <xf numFmtId="0" fontId="16" fillId="0" borderId="0" xfId="2" applyFont="1" applyAlignment="1" applyProtection="1">
      <alignment horizontal="left" vertical="top" wrapText="1"/>
    </xf>
    <xf numFmtId="0" fontId="16" fillId="0" borderId="0" xfId="2" applyFont="1" applyAlignment="1" applyProtection="1">
      <alignment horizontal="left" vertical="center" wrapText="1"/>
    </xf>
    <xf numFmtId="0" fontId="22" fillId="0" borderId="0" xfId="0" applyFont="1" applyAlignment="1">
      <alignment horizontal="left" vertical="center" wrapText="1"/>
    </xf>
    <xf numFmtId="0" fontId="22" fillId="0" borderId="3" xfId="0" applyFont="1" applyBorder="1" applyAlignment="1">
      <alignment horizontal="center" vertical="center"/>
    </xf>
    <xf numFmtId="0" fontId="16" fillId="3" borderId="11" xfId="2" applyFont="1" applyFill="1" applyBorder="1" applyAlignment="1">
      <alignment vertical="center" wrapText="1"/>
    </xf>
    <xf numFmtId="38" fontId="14" fillId="0" borderId="2" xfId="2" applyNumberFormat="1" applyFont="1" applyBorder="1" applyAlignment="1" applyProtection="1">
      <alignment vertical="center" wrapText="1"/>
      <protection locked="0"/>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7" fillId="0" borderId="0" xfId="2" applyFont="1" applyAlignment="1">
      <alignment horizontal="left" vertical="center" wrapText="1"/>
    </xf>
    <xf numFmtId="0" fontId="14" fillId="3" borderId="11" xfId="2" applyFont="1" applyFill="1" applyBorder="1" applyAlignment="1">
      <alignment vertical="center" wrapText="1"/>
    </xf>
    <xf numFmtId="38" fontId="14" fillId="0" borderId="3" xfId="2" applyNumberFormat="1" applyFont="1" applyBorder="1" applyAlignment="1" applyProtection="1">
      <alignment vertical="center" wrapText="1"/>
      <protection locked="0"/>
    </xf>
    <xf numFmtId="0" fontId="10" fillId="0" borderId="0" xfId="2" applyFont="1" applyAlignment="1">
      <alignment horizontal="center" vertical="center"/>
    </xf>
    <xf numFmtId="38" fontId="9" fillId="0" borderId="10" xfId="1" applyFont="1" applyBorder="1" applyAlignment="1" applyProtection="1">
      <alignment vertical="center" shrinkToFit="1"/>
      <protection locked="0"/>
    </xf>
    <xf numFmtId="0" fontId="36" fillId="0" borderId="0" xfId="2" applyFont="1" applyAlignment="1">
      <alignment horizontal="center" vertical="center"/>
    </xf>
    <xf numFmtId="0" fontId="14" fillId="3" borderId="12" xfId="2" applyFont="1" applyFill="1" applyBorder="1">
      <alignment vertical="center"/>
    </xf>
    <xf numFmtId="0" fontId="14" fillId="3" borderId="13" xfId="2" applyFont="1" applyFill="1" applyBorder="1">
      <alignment vertical="center"/>
    </xf>
    <xf numFmtId="0" fontId="14" fillId="3" borderId="14" xfId="2" applyFont="1" applyFill="1" applyBorder="1">
      <alignment vertical="center"/>
    </xf>
    <xf numFmtId="38" fontId="9" fillId="2" borderId="0" xfId="1" applyFont="1" applyFill="1" applyBorder="1" applyAlignment="1" applyProtection="1">
      <alignment vertical="top" wrapText="1"/>
    </xf>
    <xf numFmtId="38" fontId="14" fillId="0" borderId="34" xfId="2" applyNumberFormat="1" applyFont="1" applyBorder="1" applyAlignment="1" applyProtection="1">
      <alignment horizontal="left" vertical="center" wrapText="1"/>
      <protection locked="0"/>
    </xf>
    <xf numFmtId="38" fontId="14" fillId="0" borderId="35" xfId="2" applyNumberFormat="1" applyFont="1" applyBorder="1" applyAlignment="1" applyProtection="1">
      <alignment horizontal="left" vertical="center" wrapText="1"/>
      <protection locked="0"/>
    </xf>
    <xf numFmtId="38" fontId="14" fillId="0" borderId="36" xfId="2" applyNumberFormat="1" applyFont="1" applyBorder="1" applyAlignment="1" applyProtection="1">
      <alignment horizontal="left" vertical="center" wrapText="1"/>
      <protection locked="0"/>
    </xf>
    <xf numFmtId="0" fontId="7" fillId="0" borderId="0" xfId="2" applyFont="1" applyAlignment="1">
      <alignment vertical="center" wrapText="1"/>
    </xf>
    <xf numFmtId="0" fontId="32" fillId="6" borderId="3" xfId="6" applyFont="1" applyFill="1" applyBorder="1" applyAlignment="1">
      <alignment vertical="center" wrapText="1"/>
    </xf>
    <xf numFmtId="0" fontId="32" fillId="0" borderId="3" xfId="6" applyFont="1" applyBorder="1" applyAlignment="1" applyProtection="1">
      <alignment vertical="center" wrapText="1"/>
      <protection locked="0"/>
    </xf>
    <xf numFmtId="0" fontId="45" fillId="9" borderId="3" xfId="6" applyFont="1" applyFill="1" applyBorder="1" applyAlignment="1">
      <alignment horizontal="center" vertical="center"/>
    </xf>
    <xf numFmtId="38" fontId="45" fillId="0" borderId="3" xfId="6" applyNumberFormat="1" applyFont="1" applyBorder="1">
      <alignment vertical="center"/>
    </xf>
    <xf numFmtId="0" fontId="45" fillId="0" borderId="3" xfId="6" applyFont="1" applyBorder="1">
      <alignment vertical="center"/>
    </xf>
    <xf numFmtId="176" fontId="45" fillId="0" borderId="3" xfId="7" applyNumberFormat="1" applyFont="1" applyBorder="1">
      <alignment vertical="center"/>
    </xf>
    <xf numFmtId="0" fontId="32" fillId="6" borderId="9" xfId="6" applyFont="1" applyFill="1" applyBorder="1">
      <alignment vertical="center"/>
    </xf>
    <xf numFmtId="0" fontId="32" fillId="6" borderId="8" xfId="6" applyFont="1" applyFill="1" applyBorder="1">
      <alignment vertical="center"/>
    </xf>
    <xf numFmtId="0" fontId="32" fillId="6" borderId="7" xfId="6" applyFont="1" applyFill="1" applyBorder="1">
      <alignment vertical="center"/>
    </xf>
    <xf numFmtId="0" fontId="32" fillId="0" borderId="3" xfId="6" applyFont="1" applyBorder="1">
      <alignment vertical="center"/>
    </xf>
    <xf numFmtId="0" fontId="32" fillId="6" borderId="3" xfId="6" applyFont="1" applyFill="1" applyBorder="1">
      <alignment vertical="center"/>
    </xf>
    <xf numFmtId="0" fontId="32" fillId="0" borderId="3" xfId="6" applyFont="1" applyBorder="1" applyProtection="1">
      <alignment vertical="center"/>
      <protection locked="0"/>
    </xf>
    <xf numFmtId="38" fontId="45" fillId="0" borderId="3" xfId="7" applyFont="1" applyBorder="1" applyProtection="1">
      <alignment vertical="center"/>
      <protection locked="0"/>
    </xf>
  </cellXfs>
  <cellStyles count="38">
    <cellStyle name="パーセント 2" xfId="3"/>
    <cellStyle name="パーセント 2 2" xfId="10"/>
    <cellStyle name="パーセント 2 3" xfId="9"/>
    <cellStyle name="ハイパーリンク" xfId="37" builtinId="8"/>
    <cellStyle name="ハイパーリンク 2" xfId="11"/>
    <cellStyle name="桁区切り" xfId="1" builtinId="6"/>
    <cellStyle name="桁区切り 2" xfId="4"/>
    <cellStyle name="桁区切り 2 2" xfId="13"/>
    <cellStyle name="桁区切り 2 3" xfId="12"/>
    <cellStyle name="桁区切り 3" xfId="7"/>
    <cellStyle name="桁区切り 3 2" xfId="14"/>
    <cellStyle name="通貨 2" xfId="15"/>
    <cellStyle name="標準" xfId="0" builtinId="0"/>
    <cellStyle name="標準 10" xfId="8"/>
    <cellStyle name="標準 2" xfId="2"/>
    <cellStyle name="標準 2 2" xfId="17"/>
    <cellStyle name="標準 2 2 2" xfId="18"/>
    <cellStyle name="標準 2 2 3" xfId="19"/>
    <cellStyle name="標準 2 2 3 2" xfId="20"/>
    <cellStyle name="標準 2 2 3 3" xfId="21"/>
    <cellStyle name="標準 2 3" xfId="22"/>
    <cellStyle name="標準 2 3 2" xfId="23"/>
    <cellStyle name="標準 2 4" xfId="24"/>
    <cellStyle name="標準 2 5" xfId="25"/>
    <cellStyle name="標準 2 5 2" xfId="26"/>
    <cellStyle name="標準 2 5 2 2" xfId="27"/>
    <cellStyle name="標準 2 5 2 3" xfId="28"/>
    <cellStyle name="標準 2 6" xfId="16"/>
    <cellStyle name="標準 3" xfId="5"/>
    <cellStyle name="標準 4" xfId="6"/>
    <cellStyle name="標準 4 2" xfId="30"/>
    <cellStyle name="標準 4 3" xfId="29"/>
    <cellStyle name="標準 5" xfId="31"/>
    <cellStyle name="標準 6" xfId="32"/>
    <cellStyle name="標準 7" xfId="33"/>
    <cellStyle name="標準 7 2" xfId="34"/>
    <cellStyle name="標準 8" xfId="35"/>
    <cellStyle name="標準 9" xfId="36"/>
  </cellStyles>
  <dxfs count="4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29</xdr:row>
          <xdr:rowOff>142875</xdr:rowOff>
        </xdr:from>
        <xdr:to>
          <xdr:col>1</xdr:col>
          <xdr:colOff>676275</xdr:colOff>
          <xdr:row>29</xdr:row>
          <xdr:rowOff>352425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123825</xdr:rowOff>
        </xdr:from>
        <xdr:to>
          <xdr:col>1</xdr:col>
          <xdr:colOff>685800</xdr:colOff>
          <xdr:row>30</xdr:row>
          <xdr:rowOff>333375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57150</xdr:rowOff>
        </xdr:from>
        <xdr:to>
          <xdr:col>2</xdr:col>
          <xdr:colOff>533400</xdr:colOff>
          <xdr:row>24</xdr:row>
          <xdr:rowOff>266700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161925</xdr:colOff>
      <xdr:row>5</xdr:row>
      <xdr:rowOff>9524</xdr:rowOff>
    </xdr:from>
    <xdr:to>
      <xdr:col>2</xdr:col>
      <xdr:colOff>3019425</xdr:colOff>
      <xdr:row>9</xdr:row>
      <xdr:rowOff>419100</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161925" y="1275789"/>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rgbClr val="FF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rgbClr val="FF0000"/>
            </a:solidFill>
            <a:latin typeface="ＭＳ Ｐ明朝" panose="02020600040205080304" pitchFamily="18" charset="-128"/>
            <a:ea typeface="ＭＳ Ｐ明朝" panose="02020600040205080304" pitchFamily="18" charset="-128"/>
          </a:endParaRPr>
        </a:p>
        <a:p>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en-US" sz="1200">
              <a:solidFill>
                <a:srgbClr val="FF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rgbClr val="FF0000"/>
            </a:solidFill>
            <a:effectLst/>
            <a:latin typeface="ＭＳ Ｐ明朝" panose="02020600040205080304" pitchFamily="18" charset="-128"/>
            <a:ea typeface="ＭＳ Ｐ明朝" panose="02020600040205080304" pitchFamily="18" charset="-128"/>
            <a:cs typeface="+mn-cs"/>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人件費が上限を超えている場合、右合計欄が赤く着色されるので、見直しのこと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r>
            <a:rPr kumimoji="1" lang="en-US" altLang="ja-JP" sz="1200">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1078967" y="67242"/>
          <a:ext cx="9601519" cy="449836"/>
          <a:chOff x="9386456" y="5784274"/>
          <a:chExt cx="16876829" cy="330586"/>
        </a:xfrm>
      </xdr:grpSpPr>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tabSelected="1" view="pageBreakPreview" zoomScaleNormal="100" zoomScaleSheetLayoutView="100" workbookViewId="0"/>
  </sheetViews>
  <sheetFormatPr defaultRowHeight="13.5"/>
  <cols>
    <col min="1" max="1" width="5" style="76" customWidth="1"/>
    <col min="2" max="2" width="30.25" style="76" bestFit="1" customWidth="1"/>
    <col min="3" max="3" width="11.25" style="76" customWidth="1"/>
    <col min="4" max="4" width="58.75" style="76" customWidth="1"/>
    <col min="5" max="16384" width="9" style="76"/>
  </cols>
  <sheetData>
    <row r="1" spans="1:4" ht="34.5" customHeight="1">
      <c r="A1" s="75" t="s">
        <v>213</v>
      </c>
      <c r="D1" s="77"/>
    </row>
    <row r="2" spans="1:4" ht="23.25" customHeight="1">
      <c r="A2" s="76" t="s">
        <v>204</v>
      </c>
    </row>
    <row r="3" spans="1:4" ht="28.5" customHeight="1">
      <c r="A3" s="78" t="s">
        <v>178</v>
      </c>
      <c r="B3" s="78" t="s">
        <v>174</v>
      </c>
      <c r="C3" s="78" t="s">
        <v>159</v>
      </c>
      <c r="D3" s="78" t="s">
        <v>11</v>
      </c>
    </row>
    <row r="4" spans="1:4" ht="71.25" customHeight="1">
      <c r="A4" s="79" t="s">
        <v>214</v>
      </c>
      <c r="B4" s="80" t="s">
        <v>160</v>
      </c>
      <c r="C4" s="81" t="s">
        <v>161</v>
      </c>
      <c r="D4" s="82" t="s">
        <v>181</v>
      </c>
    </row>
    <row r="5" spans="1:4" ht="71.25" customHeight="1">
      <c r="A5" s="79" t="s">
        <v>215</v>
      </c>
      <c r="B5" s="83" t="s">
        <v>180</v>
      </c>
      <c r="C5" s="81" t="s">
        <v>179</v>
      </c>
      <c r="D5" s="82"/>
    </row>
    <row r="6" spans="1:4" ht="71.25" customHeight="1">
      <c r="A6" s="79" t="s">
        <v>216</v>
      </c>
      <c r="B6" s="84" t="s">
        <v>162</v>
      </c>
      <c r="C6" s="81" t="s">
        <v>198</v>
      </c>
      <c r="D6" s="82" t="s">
        <v>199</v>
      </c>
    </row>
    <row r="7" spans="1:4" ht="71.25" customHeight="1">
      <c r="A7" s="79" t="s">
        <v>217</v>
      </c>
      <c r="B7" s="80" t="s">
        <v>175</v>
      </c>
      <c r="C7" s="81" t="s">
        <v>164</v>
      </c>
      <c r="D7" s="82"/>
    </row>
    <row r="8" spans="1:4" ht="71.25" customHeight="1">
      <c r="A8" s="79" t="s">
        <v>218</v>
      </c>
      <c r="B8" s="80" t="s">
        <v>163</v>
      </c>
      <c r="C8" s="81" t="s">
        <v>200</v>
      </c>
      <c r="D8" s="82" t="s">
        <v>165</v>
      </c>
    </row>
    <row r="9" spans="1:4" ht="71.25" customHeight="1">
      <c r="A9" s="79" t="s">
        <v>219</v>
      </c>
      <c r="B9" s="84" t="s">
        <v>226</v>
      </c>
      <c r="C9" s="85" t="s">
        <v>166</v>
      </c>
      <c r="D9" s="82" t="s">
        <v>182</v>
      </c>
    </row>
    <row r="10" spans="1:4" ht="71.25" customHeight="1">
      <c r="A10" s="79" t="s">
        <v>220</v>
      </c>
      <c r="B10" s="80" t="s">
        <v>176</v>
      </c>
      <c r="C10" s="81" t="s">
        <v>201</v>
      </c>
      <c r="D10" s="82" t="s">
        <v>177</v>
      </c>
    </row>
    <row r="11" spans="1:4" ht="71.25" customHeight="1">
      <c r="A11" s="79" t="s">
        <v>221</v>
      </c>
      <c r="B11" s="80" t="s">
        <v>167</v>
      </c>
      <c r="C11" s="81" t="s">
        <v>202</v>
      </c>
      <c r="D11" s="82" t="s">
        <v>184</v>
      </c>
    </row>
    <row r="12" spans="1:4" ht="71.25" customHeight="1">
      <c r="A12" s="79" t="s">
        <v>222</v>
      </c>
      <c r="B12" s="80" t="s">
        <v>168</v>
      </c>
      <c r="C12" s="81" t="s">
        <v>203</v>
      </c>
      <c r="D12" s="82" t="s">
        <v>183</v>
      </c>
    </row>
    <row r="13" spans="1:4" ht="71.25" customHeight="1">
      <c r="A13" s="79" t="s">
        <v>223</v>
      </c>
      <c r="B13" s="84" t="s">
        <v>169</v>
      </c>
      <c r="C13" s="85" t="s">
        <v>166</v>
      </c>
      <c r="D13" s="82" t="s">
        <v>170</v>
      </c>
    </row>
    <row r="14" spans="1:4" ht="71.25" customHeight="1">
      <c r="A14" s="79" t="s">
        <v>224</v>
      </c>
      <c r="B14" s="84" t="s">
        <v>171</v>
      </c>
      <c r="C14" s="85" t="s">
        <v>166</v>
      </c>
      <c r="D14" s="82" t="s">
        <v>172</v>
      </c>
    </row>
    <row r="15" spans="1:4" ht="71.25" customHeight="1">
      <c r="A15" s="79" t="s">
        <v>225</v>
      </c>
      <c r="B15" s="84" t="s">
        <v>227</v>
      </c>
      <c r="C15" s="85" t="s">
        <v>166</v>
      </c>
      <c r="D15" s="82" t="s">
        <v>173</v>
      </c>
    </row>
  </sheetData>
  <sheetProtection password="DC56" sheet="1" objects="1" scenarios="1"/>
  <phoneticPr fontId="3"/>
  <hyperlinks>
    <hyperlink ref="B5" location="'（別添）役員名簿'!A1" display="役員名簿"/>
    <hyperlink ref="B4" location="'（様式第１）交付申請書※要押印'!A1" display="交付申請書"/>
    <hyperlink ref="B7" location="'（別添２）事業者基本情報'!A1" display="事業者基本情報"/>
    <hyperlink ref="B8" location="'（別添３）支出計画書'!A1" display="支出計画書"/>
    <hyperlink ref="B10" location="'（別添４）キャッシュフロー報告書および資金調達計画書'!A1" display="キャッシュフロー報告書および資金調達計画書"/>
    <hyperlink ref="B11" location="'（別添３－１）人件費単価計算書'!A1" display="'（別添３－１）人件費単価計算書'!A1"/>
    <hyperlink ref="B12" location="'（別添３－２）人件費計算根拠'!A1" display="'（別添３－２）人件費計算根拠'!A1"/>
  </hyperlinks>
  <pageMargins left="0.78740157480314965" right="0"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workbookViewId="0">
      <selection activeCell="E6" sqref="E6"/>
    </sheetView>
  </sheetViews>
  <sheetFormatPr defaultRowHeight="13.5"/>
  <cols>
    <col min="3" max="3" width="26.5" bestFit="1" customWidth="1"/>
  </cols>
  <sheetData>
    <row r="2" spans="1:5">
      <c r="B2" t="s">
        <v>36</v>
      </c>
      <c r="C2" t="s">
        <v>48</v>
      </c>
      <c r="D2" t="s">
        <v>58</v>
      </c>
      <c r="E2" t="s">
        <v>59</v>
      </c>
    </row>
    <row r="3" spans="1:5">
      <c r="C3" t="s">
        <v>49</v>
      </c>
      <c r="E3" t="s">
        <v>60</v>
      </c>
    </row>
    <row r="4" spans="1:5">
      <c r="C4" s="8" t="s">
        <v>50</v>
      </c>
      <c r="E4" t="s">
        <v>61</v>
      </c>
    </row>
    <row r="5" spans="1:5">
      <c r="C5" t="s">
        <v>51</v>
      </c>
      <c r="E5" t="s">
        <v>63</v>
      </c>
    </row>
    <row r="7" spans="1:5">
      <c r="A7" t="s">
        <v>37</v>
      </c>
      <c r="B7">
        <v>0</v>
      </c>
      <c r="C7" s="5" t="str">
        <f>IFERROR(VLOOKUP(B7,'（別添３－１）人件費単価計算書'!$A$16:$H$67,2,FALSE),"")</f>
        <v/>
      </c>
    </row>
    <row r="8" spans="1:5">
      <c r="B8">
        <v>1</v>
      </c>
      <c r="C8" s="5" t="str">
        <f>IFERROR(VLOOKUP(B8,'（別添３－１）人件費単価計算書'!$A$16:$H$67,2,FALSE),"")</f>
        <v/>
      </c>
    </row>
    <row r="9" spans="1:5">
      <c r="B9">
        <v>2</v>
      </c>
      <c r="C9" s="5" t="str">
        <f>IFERROR(VLOOKUP(B9,'（別添３－１）人件費単価計算書'!$A$16:$H$67,2,FALSE),"")</f>
        <v/>
      </c>
    </row>
    <row r="10" spans="1:5">
      <c r="B10">
        <v>3</v>
      </c>
      <c r="C10" s="5" t="str">
        <f>IFERROR(VLOOKUP(B10,'（別添３－１）人件費単価計算書'!$A$16:$H$67,2,FALSE),"")</f>
        <v/>
      </c>
    </row>
    <row r="11" spans="1:5">
      <c r="B11">
        <v>4</v>
      </c>
      <c r="C11" s="5" t="str">
        <f>IFERROR(VLOOKUP(B11,'（別添３－１）人件費単価計算書'!$A$16:$H$67,2,FALSE),"")</f>
        <v/>
      </c>
    </row>
    <row r="12" spans="1:5">
      <c r="B12">
        <v>5</v>
      </c>
      <c r="C12" s="5" t="str">
        <f>IFERROR(VLOOKUP(B12,'（別添３－１）人件費単価計算書'!$A$16:$H$67,2,FALSE),"")</f>
        <v/>
      </c>
    </row>
    <row r="13" spans="1:5">
      <c r="B13">
        <v>6</v>
      </c>
      <c r="C13" s="5" t="str">
        <f>IFERROR(VLOOKUP(B13,'（別添３－１）人件費単価計算書'!$A$16:$H$67,2,FALSE),"")</f>
        <v/>
      </c>
    </row>
    <row r="14" spans="1:5">
      <c r="B14">
        <v>7</v>
      </c>
      <c r="C14" s="5" t="str">
        <f>IFERROR(VLOOKUP(B14,'（別添３－１）人件費単価計算書'!$A$16:$H$67,2,FALSE),"")</f>
        <v/>
      </c>
    </row>
    <row r="15" spans="1:5">
      <c r="B15">
        <v>8</v>
      </c>
      <c r="C15" s="5" t="str">
        <f>IFERROR(VLOOKUP(B15,'（別添３－１）人件費単価計算書'!$A$16:$H$67,2,FALSE),"")</f>
        <v/>
      </c>
    </row>
    <row r="16" spans="1:5">
      <c r="B16">
        <v>9</v>
      </c>
      <c r="C16" s="5" t="str">
        <f>IFERROR(VLOOKUP(B16,'（別添３－１）人件費単価計算書'!$A$16:$H$67,2,FALSE),"")</f>
        <v/>
      </c>
    </row>
    <row r="17" spans="2:3">
      <c r="B17">
        <v>10</v>
      </c>
      <c r="C17" s="5" t="str">
        <f>IFERROR(VLOOKUP(B17,'（別添３－１）人件費単価計算書'!$A$16:$H$67,2,FALSE),"")</f>
        <v/>
      </c>
    </row>
    <row r="18" spans="2:3">
      <c r="B18">
        <v>11</v>
      </c>
      <c r="C18" s="5" t="str">
        <f>IFERROR(VLOOKUP(B18,'（別添３－１）人件費単価計算書'!$A$16:$H$67,2,FALSE),"")</f>
        <v/>
      </c>
    </row>
    <row r="19" spans="2:3">
      <c r="B19">
        <v>12</v>
      </c>
      <c r="C19" s="5" t="str">
        <f>IFERROR(VLOOKUP(B19,'（別添３－１）人件費単価計算書'!$A$16:$H$67,2,FALSE),"")</f>
        <v/>
      </c>
    </row>
    <row r="20" spans="2:3">
      <c r="B20">
        <v>13</v>
      </c>
      <c r="C20" s="5" t="str">
        <f>IFERROR(VLOOKUP(B20,'（別添３－１）人件費単価計算書'!$A$16:$H$67,2,FALSE),"")</f>
        <v/>
      </c>
    </row>
    <row r="21" spans="2:3">
      <c r="B21">
        <v>14</v>
      </c>
      <c r="C21" s="5" t="str">
        <f>IFERROR(VLOOKUP(B21,'（別添３－１）人件費単価計算書'!$A$16:$H$67,2,FALSE),"")</f>
        <v/>
      </c>
    </row>
    <row r="22" spans="2:3">
      <c r="B22">
        <v>15</v>
      </c>
      <c r="C22" s="5" t="str">
        <f>IFERROR(VLOOKUP(B22,'（別添３－１）人件費単価計算書'!$A$16:$H$67,2,FALSE),"")</f>
        <v/>
      </c>
    </row>
    <row r="23" spans="2:3">
      <c r="B23">
        <v>16</v>
      </c>
      <c r="C23" s="5" t="str">
        <f>IFERROR(VLOOKUP(B23,'（別添３－１）人件費単価計算書'!$A$16:$H$67,2,FALSE),"")</f>
        <v/>
      </c>
    </row>
    <row r="24" spans="2:3">
      <c r="B24">
        <v>17</v>
      </c>
      <c r="C24" s="5" t="str">
        <f>IFERROR(VLOOKUP(B24,'（別添３－１）人件費単価計算書'!$A$16:$H$67,2,FALSE),"")</f>
        <v/>
      </c>
    </row>
    <row r="25" spans="2:3">
      <c r="B25">
        <v>18</v>
      </c>
      <c r="C25" s="5" t="str">
        <f>IFERROR(VLOOKUP(B25,'（別添３－１）人件費単価計算書'!$A$16:$H$67,2,FALSE),"")</f>
        <v/>
      </c>
    </row>
    <row r="26" spans="2:3">
      <c r="B26">
        <v>19</v>
      </c>
      <c r="C26" s="5" t="str">
        <f>IFERROR(VLOOKUP(B26,'（別添３－１）人件費単価計算書'!$A$16:$H$67,2,FALSE),"")</f>
        <v/>
      </c>
    </row>
    <row r="27" spans="2:3">
      <c r="B27">
        <v>20</v>
      </c>
      <c r="C27" s="5" t="str">
        <f>IFERROR(VLOOKUP(B27,'（別添３－１）人件費単価計算書'!$A$16:$H$67,2,FALSE),"")</f>
        <v/>
      </c>
    </row>
    <row r="28" spans="2:3">
      <c r="B28">
        <v>21</v>
      </c>
      <c r="C28" s="5" t="str">
        <f>IFERROR(VLOOKUP(B28,'（別添３－１）人件費単価計算書'!$A$16:$H$67,2,FALSE),"")</f>
        <v/>
      </c>
    </row>
    <row r="29" spans="2:3">
      <c r="B29">
        <v>22</v>
      </c>
      <c r="C29" s="5" t="str">
        <f>IFERROR(VLOOKUP(B29,'（別添３－１）人件費単価計算書'!$A$16:$H$67,2,FALSE),"")</f>
        <v/>
      </c>
    </row>
    <row r="30" spans="2:3">
      <c r="B30">
        <v>23</v>
      </c>
      <c r="C30" s="5" t="str">
        <f>IFERROR(VLOOKUP(B30,'（別添３－１）人件費単価計算書'!$A$16:$H$67,2,FALSE),"")</f>
        <v/>
      </c>
    </row>
    <row r="31" spans="2:3">
      <c r="B31">
        <v>24</v>
      </c>
      <c r="C31" s="5" t="str">
        <f>IFERROR(VLOOKUP(B31,'（別添３－１）人件費単価計算書'!$A$16:$H$67,2,FALSE),"")</f>
        <v/>
      </c>
    </row>
    <row r="32" spans="2:3">
      <c r="B32">
        <v>25</v>
      </c>
      <c r="C32" s="5" t="str">
        <f>IFERROR(VLOOKUP(B32,'（別添３－１）人件費単価計算書'!$A$16:$H$67,2,FALSE),"")</f>
        <v/>
      </c>
    </row>
    <row r="33" spans="2:3">
      <c r="B33">
        <v>26</v>
      </c>
      <c r="C33" s="5" t="str">
        <f>IFERROR(VLOOKUP(B33,'（別添３－１）人件費単価計算書'!$A$16:$H$67,2,FALSE),"")</f>
        <v/>
      </c>
    </row>
    <row r="34" spans="2:3">
      <c r="B34">
        <v>27</v>
      </c>
      <c r="C34" s="5" t="str">
        <f>IFERROR(VLOOKUP(B34,'（別添３－１）人件費単価計算書'!$A$16:$H$67,2,FALSE),"")</f>
        <v/>
      </c>
    </row>
    <row r="35" spans="2:3">
      <c r="B35">
        <v>28</v>
      </c>
      <c r="C35" s="5" t="str">
        <f>IFERROR(VLOOKUP(B35,'（別添３－１）人件費単価計算書'!$A$16:$H$67,2,FALSE),"")</f>
        <v/>
      </c>
    </row>
    <row r="36" spans="2:3">
      <c r="B36">
        <v>29</v>
      </c>
      <c r="C36" s="5" t="str">
        <f>IFERROR(VLOOKUP(B36,'（別添３－１）人件費単価計算書'!$A$16:$H$67,2,FALSE),"")</f>
        <v/>
      </c>
    </row>
    <row r="37" spans="2:3">
      <c r="B37">
        <v>30</v>
      </c>
      <c r="C37" s="5" t="str">
        <f>IFERROR(VLOOKUP(B37,'（別添３－１）人件費単価計算書'!$A$16:$H$67,2,FALSE),"")</f>
        <v/>
      </c>
    </row>
    <row r="38" spans="2:3">
      <c r="B38">
        <v>31</v>
      </c>
      <c r="C38" s="5" t="str">
        <f>IFERROR(VLOOKUP(B38,'（別添３－１）人件費単価計算書'!$A$16:$H$67,2,FALSE),"")</f>
        <v/>
      </c>
    </row>
    <row r="39" spans="2:3">
      <c r="B39">
        <v>32</v>
      </c>
      <c r="C39" s="5" t="str">
        <f>IFERROR(VLOOKUP(B39,'（別添３－１）人件費単価計算書'!$A$16:$H$67,2,FALSE),"")</f>
        <v/>
      </c>
    </row>
    <row r="40" spans="2:3">
      <c r="B40">
        <v>33</v>
      </c>
      <c r="C40" s="5" t="str">
        <f>IFERROR(VLOOKUP(B40,'（別添３－１）人件費単価計算書'!$A$16:$H$67,2,FALSE),"")</f>
        <v/>
      </c>
    </row>
    <row r="41" spans="2:3">
      <c r="B41">
        <v>34</v>
      </c>
      <c r="C41" s="5" t="str">
        <f>IFERROR(VLOOKUP(B41,'（別添３－１）人件費単価計算書'!$A$16:$H$67,2,FALSE),"")</f>
        <v/>
      </c>
    </row>
    <row r="42" spans="2:3">
      <c r="B42">
        <v>35</v>
      </c>
      <c r="C42" s="5" t="str">
        <f>IFERROR(VLOOKUP(B42,'（別添３－１）人件費単価計算書'!$A$16:$H$67,2,FALSE),"")</f>
        <v/>
      </c>
    </row>
    <row r="43" spans="2:3">
      <c r="B43">
        <v>36</v>
      </c>
      <c r="C43" s="5" t="str">
        <f>IFERROR(VLOOKUP(B43,'（別添３－１）人件費単価計算書'!$A$16:$H$67,2,FALSE),"")</f>
        <v/>
      </c>
    </row>
    <row r="44" spans="2:3">
      <c r="B44">
        <v>37</v>
      </c>
      <c r="C44" s="5" t="str">
        <f>IFERROR(VLOOKUP(B44,'（別添３－１）人件費単価計算書'!$A$16:$H$67,2,FALSE),"")</f>
        <v/>
      </c>
    </row>
    <row r="45" spans="2:3">
      <c r="B45">
        <v>38</v>
      </c>
      <c r="C45" s="5" t="str">
        <f>IFERROR(VLOOKUP(B45,'（別添３－１）人件費単価計算書'!$A$16:$H$67,2,FALSE),"")</f>
        <v/>
      </c>
    </row>
    <row r="46" spans="2:3">
      <c r="B46">
        <v>39</v>
      </c>
      <c r="C46" s="5" t="str">
        <f>IFERROR(VLOOKUP(B46,'（別添３－１）人件費単価計算書'!$A$16:$H$67,2,FALSE),"")</f>
        <v/>
      </c>
    </row>
    <row r="47" spans="2:3">
      <c r="B47">
        <v>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showGridLines="0" view="pageBreakPreview" zoomScaleNormal="100" zoomScaleSheetLayoutView="100" workbookViewId="0"/>
  </sheetViews>
  <sheetFormatPr defaultRowHeight="13.5"/>
  <cols>
    <col min="1" max="1" width="10.25" style="48" customWidth="1"/>
    <col min="2" max="2" width="29" style="48" customWidth="1"/>
    <col min="3" max="3" width="56" style="48" customWidth="1"/>
    <col min="4" max="16384" width="9" style="48"/>
  </cols>
  <sheetData>
    <row r="1" spans="1:3">
      <c r="A1" s="48" t="s">
        <v>104</v>
      </c>
    </row>
    <row r="2" spans="1:3" ht="23.1" customHeight="1">
      <c r="A2" s="161" t="s">
        <v>102</v>
      </c>
      <c r="B2" s="161"/>
      <c r="C2" s="161"/>
    </row>
    <row r="3" spans="1:3" ht="23.1" customHeight="1">
      <c r="A3" s="162" t="s">
        <v>106</v>
      </c>
      <c r="B3" s="51" t="s">
        <v>86</v>
      </c>
      <c r="C3" s="104"/>
    </row>
    <row r="4" spans="1:3" ht="46.5" customHeight="1">
      <c r="A4" s="162"/>
      <c r="B4" s="70" t="s">
        <v>90</v>
      </c>
      <c r="C4" s="105"/>
    </row>
    <row r="5" spans="1:3" ht="23.1" customHeight="1">
      <c r="A5" s="162"/>
      <c r="B5" s="51" t="s">
        <v>91</v>
      </c>
      <c r="C5" s="104"/>
    </row>
    <row r="6" spans="1:3" ht="23.1" customHeight="1">
      <c r="A6" s="162"/>
      <c r="B6" s="51" t="s">
        <v>92</v>
      </c>
      <c r="C6" s="104"/>
    </row>
    <row r="7" spans="1:3" ht="23.1" customHeight="1">
      <c r="A7" s="162"/>
      <c r="B7" s="51" t="s">
        <v>95</v>
      </c>
      <c r="C7" s="104"/>
    </row>
    <row r="8" spans="1:3" ht="23.1" customHeight="1">
      <c r="A8" s="162"/>
      <c r="B8" s="51" t="s">
        <v>96</v>
      </c>
      <c r="C8" s="104"/>
    </row>
    <row r="9" spans="1:3" ht="46.5" customHeight="1">
      <c r="A9" s="162"/>
      <c r="B9" s="52" t="s">
        <v>105</v>
      </c>
      <c r="C9" s="104"/>
    </row>
    <row r="10" spans="1:3" ht="9" customHeight="1"/>
    <row r="11" spans="1:3" ht="23.1" customHeight="1">
      <c r="A11" s="161" t="s">
        <v>103</v>
      </c>
      <c r="B11" s="161"/>
      <c r="C11" s="161"/>
    </row>
    <row r="12" spans="1:3" ht="23.1" customHeight="1">
      <c r="A12" s="162" t="s">
        <v>97</v>
      </c>
      <c r="B12" s="51" t="s">
        <v>98</v>
      </c>
      <c r="C12" s="104"/>
    </row>
    <row r="13" spans="1:3" ht="23.1" customHeight="1">
      <c r="A13" s="162"/>
      <c r="B13" s="53" t="s">
        <v>110</v>
      </c>
      <c r="C13" s="106"/>
    </row>
    <row r="14" spans="1:3" ht="23.1" customHeight="1">
      <c r="A14" s="162"/>
      <c r="B14" s="54" t="s">
        <v>111</v>
      </c>
      <c r="C14" s="107"/>
    </row>
    <row r="15" spans="1:3" ht="23.1" customHeight="1">
      <c r="A15" s="162"/>
      <c r="B15" s="54" t="s">
        <v>112</v>
      </c>
      <c r="C15" s="107"/>
    </row>
    <row r="16" spans="1:3" ht="23.1" customHeight="1">
      <c r="A16" s="162"/>
      <c r="B16" s="55" t="s">
        <v>113</v>
      </c>
      <c r="C16" s="108"/>
    </row>
    <row r="17" spans="1:3" ht="23.1" customHeight="1">
      <c r="A17" s="162"/>
      <c r="B17" s="53" t="s">
        <v>114</v>
      </c>
      <c r="C17" s="106"/>
    </row>
    <row r="18" spans="1:3" ht="23.1" customHeight="1">
      <c r="A18" s="162"/>
      <c r="B18" s="54" t="s">
        <v>115</v>
      </c>
      <c r="C18" s="107"/>
    </row>
    <row r="19" spans="1:3" ht="23.1" customHeight="1">
      <c r="A19" s="162"/>
      <c r="B19" s="54" t="s">
        <v>116</v>
      </c>
      <c r="C19" s="107"/>
    </row>
    <row r="20" spans="1:3" ht="23.1" customHeight="1">
      <c r="A20" s="162"/>
      <c r="B20" s="55" t="s">
        <v>117</v>
      </c>
      <c r="C20" s="108"/>
    </row>
    <row r="21" spans="1:3" ht="23.1" customHeight="1">
      <c r="A21" s="162"/>
      <c r="B21" s="53" t="s">
        <v>118</v>
      </c>
      <c r="C21" s="106"/>
    </row>
    <row r="22" spans="1:3" ht="23.1" customHeight="1">
      <c r="A22" s="162"/>
      <c r="B22" s="54" t="s">
        <v>119</v>
      </c>
      <c r="C22" s="107"/>
    </row>
    <row r="23" spans="1:3" ht="23.1" customHeight="1">
      <c r="A23" s="162"/>
      <c r="B23" s="54" t="s">
        <v>120</v>
      </c>
      <c r="C23" s="107"/>
    </row>
    <row r="24" spans="1:3" ht="23.1" customHeight="1">
      <c r="A24" s="162"/>
      <c r="B24" s="55" t="s">
        <v>121</v>
      </c>
      <c r="C24" s="108"/>
    </row>
    <row r="25" spans="1:3" ht="23.1" customHeight="1">
      <c r="A25" s="162"/>
      <c r="B25" s="164" t="s">
        <v>99</v>
      </c>
      <c r="C25" s="74" t="s">
        <v>109</v>
      </c>
    </row>
    <row r="26" spans="1:3" ht="23.1" customHeight="1">
      <c r="A26" s="162"/>
      <c r="B26" s="164"/>
      <c r="C26" s="109"/>
    </row>
    <row r="27" spans="1:3" ht="39.75" customHeight="1">
      <c r="A27" s="162"/>
      <c r="B27" s="164"/>
      <c r="C27" s="110"/>
    </row>
    <row r="28" spans="1:3" ht="9" customHeight="1"/>
    <row r="29" spans="1:3" ht="39" customHeight="1">
      <c r="A29" s="162" t="s">
        <v>100</v>
      </c>
      <c r="B29" s="163" t="s">
        <v>101</v>
      </c>
      <c r="C29" s="163"/>
    </row>
    <row r="30" spans="1:3" ht="39" customHeight="1">
      <c r="A30" s="162"/>
      <c r="B30" s="66" t="s">
        <v>107</v>
      </c>
      <c r="C30" s="67"/>
    </row>
    <row r="31" spans="1:3" ht="39" customHeight="1">
      <c r="A31" s="162"/>
      <c r="B31" s="68" t="s">
        <v>108</v>
      </c>
      <c r="C31" s="69"/>
    </row>
  </sheetData>
  <sheetProtection password="DC56" sheet="1" objects="1" scenarios="1"/>
  <mergeCells count="7">
    <mergeCell ref="A2:C2"/>
    <mergeCell ref="A11:C11"/>
    <mergeCell ref="A29:A31"/>
    <mergeCell ref="B29:C29"/>
    <mergeCell ref="A3:A9"/>
    <mergeCell ref="A12:A27"/>
    <mergeCell ref="B25:B27"/>
  </mergeCells>
  <phoneticPr fontId="3"/>
  <conditionalFormatting sqref="C3:C9 C12:C24">
    <cfRule type="cellIs" dxfId="47" priority="1" operator="equal">
      <formula>""</formula>
    </cfRule>
  </conditionalFormatting>
  <pageMargins left="0.78740157480314965" right="0"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257175</xdr:colOff>
                    <xdr:row>29</xdr:row>
                    <xdr:rowOff>142875</xdr:rowOff>
                  </from>
                  <to>
                    <xdr:col>1</xdr:col>
                    <xdr:colOff>676275</xdr:colOff>
                    <xdr:row>29</xdr:row>
                    <xdr:rowOff>352425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266700</xdr:colOff>
                    <xdr:row>30</xdr:row>
                    <xdr:rowOff>123825</xdr:rowOff>
                  </from>
                  <to>
                    <xdr:col>1</xdr:col>
                    <xdr:colOff>685800</xdr:colOff>
                    <xdr:row>30</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95250</xdr:colOff>
                    <xdr:row>24</xdr:row>
                    <xdr:rowOff>57150</xdr:rowOff>
                  </from>
                  <to>
                    <xdr:col>2</xdr:col>
                    <xdr:colOff>533400</xdr:colOff>
                    <xdr:row>24</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view="pageBreakPreview" zoomScale="85" zoomScaleNormal="90" zoomScaleSheetLayoutView="85" workbookViewId="0">
      <selection activeCell="A4" sqref="A4"/>
    </sheetView>
  </sheetViews>
  <sheetFormatPr defaultRowHeight="13.5"/>
  <cols>
    <col min="1" max="1" width="7.375" style="14" customWidth="1"/>
    <col min="2" max="2" width="28.625" style="14" customWidth="1"/>
    <col min="3" max="4" width="41.5" style="14" customWidth="1"/>
    <col min="5" max="5" width="20.625" style="15" customWidth="1"/>
    <col min="6" max="6" width="10.125" style="14" customWidth="1"/>
    <col min="7" max="7" width="11.625" style="14" bestFit="1" customWidth="1"/>
    <col min="8" max="16384" width="9" style="14"/>
  </cols>
  <sheetData>
    <row r="1" spans="1:11" s="13" customFormat="1" ht="27" customHeight="1">
      <c r="A1" s="86" t="s">
        <v>205</v>
      </c>
      <c r="B1" s="87"/>
      <c r="C1" s="87"/>
      <c r="D1" s="87"/>
      <c r="E1" s="88"/>
      <c r="F1" s="145"/>
      <c r="G1" s="145"/>
    </row>
    <row r="2" spans="1:11" s="13" customFormat="1" ht="6.75" customHeight="1">
      <c r="A2" s="86"/>
      <c r="B2" s="87"/>
      <c r="C2" s="87"/>
      <c r="D2" s="87"/>
      <c r="E2" s="88"/>
      <c r="F2" s="145"/>
      <c r="G2" s="145"/>
    </row>
    <row r="3" spans="1:11" s="13" customFormat="1" ht="22.5" customHeight="1">
      <c r="A3" s="89" t="s">
        <v>56</v>
      </c>
      <c r="B3" s="165" t="s">
        <v>57</v>
      </c>
      <c r="C3" s="165"/>
      <c r="D3" s="87"/>
      <c r="E3" s="88"/>
      <c r="F3" s="145"/>
      <c r="G3" s="145"/>
    </row>
    <row r="4" spans="1:11" s="13" customFormat="1" ht="35.25" customHeight="1">
      <c r="A4" s="160"/>
      <c r="B4" s="166">
        <f>'（別添２）事業者基本情報'!C3</f>
        <v>0</v>
      </c>
      <c r="C4" s="167"/>
      <c r="D4" s="87"/>
      <c r="E4" s="88"/>
      <c r="F4" s="145"/>
      <c r="G4" s="145"/>
    </row>
    <row r="5" spans="1:11" s="13" customFormat="1" ht="6.75" customHeight="1">
      <c r="A5" s="86"/>
      <c r="B5" s="87"/>
      <c r="C5" s="87"/>
      <c r="D5" s="87"/>
      <c r="E5" s="88"/>
      <c r="F5" s="145"/>
      <c r="G5" s="145"/>
    </row>
    <row r="6" spans="1:11" ht="33.75" customHeight="1">
      <c r="A6" s="90"/>
      <c r="B6" s="90"/>
      <c r="C6" s="91"/>
      <c r="D6" s="92" t="s">
        <v>48</v>
      </c>
      <c r="E6" s="93">
        <f>SUMIF($B$13:$B$62,D6,$E$13:$E$62)</f>
        <v>0</v>
      </c>
      <c r="F6" s="99"/>
      <c r="G6" s="90"/>
      <c r="I6" s="16"/>
      <c r="J6" s="16"/>
      <c r="K6" s="16"/>
    </row>
    <row r="7" spans="1:11" ht="33.75" customHeight="1">
      <c r="A7" s="90"/>
      <c r="B7" s="90"/>
      <c r="C7" s="91"/>
      <c r="D7" s="92" t="s">
        <v>49</v>
      </c>
      <c r="E7" s="93">
        <f>SUMIF($B$13:$B$62,D7,$E$13:$E$62)</f>
        <v>0</v>
      </c>
      <c r="F7" s="99"/>
      <c r="G7" s="90"/>
      <c r="I7" s="16"/>
      <c r="J7" s="16"/>
      <c r="K7" s="16"/>
    </row>
    <row r="8" spans="1:11" ht="33.75" customHeight="1">
      <c r="A8" s="90"/>
      <c r="B8" s="90"/>
      <c r="C8" s="91"/>
      <c r="D8" s="92" t="s">
        <v>50</v>
      </c>
      <c r="E8" s="93">
        <f>SUMIF($B$13:$B$62,D8,$E$13:$E$62)</f>
        <v>0</v>
      </c>
      <c r="F8" s="99"/>
      <c r="G8" s="90"/>
    </row>
    <row r="9" spans="1:11" ht="33.75" customHeight="1" thickBot="1">
      <c r="A9" s="90"/>
      <c r="B9" s="90"/>
      <c r="C9" s="91"/>
      <c r="D9" s="94" t="s">
        <v>52</v>
      </c>
      <c r="E9" s="95">
        <f>SUMIF($B$13:$B$62,D9,$E$13:$E$62)</f>
        <v>0</v>
      </c>
      <c r="F9" s="99"/>
      <c r="G9" s="90"/>
    </row>
    <row r="10" spans="1:11" ht="33.75" customHeight="1" thickTop="1">
      <c r="A10" s="90"/>
      <c r="B10" s="90"/>
      <c r="C10" s="96"/>
      <c r="D10" s="97" t="s">
        <v>54</v>
      </c>
      <c r="E10" s="98">
        <f>SUM(E6:E9)</f>
        <v>0</v>
      </c>
      <c r="F10" s="99">
        <f>INT(E10*2/3)</f>
        <v>0</v>
      </c>
      <c r="G10" s="99">
        <f>IF(F10&lt;F11,F10,F11)</f>
        <v>0</v>
      </c>
    </row>
    <row r="11" spans="1:11">
      <c r="A11" s="90"/>
      <c r="B11" s="90"/>
      <c r="C11" s="90"/>
      <c r="D11" s="90"/>
      <c r="E11" s="99"/>
      <c r="F11" s="99">
        <f>IF(OR(A4="Ａ",A4="Ｂ"),35000000,7000000)</f>
        <v>7000000</v>
      </c>
      <c r="G11" s="90"/>
    </row>
    <row r="12" spans="1:11" ht="39" customHeight="1">
      <c r="A12" s="146" t="s">
        <v>27</v>
      </c>
      <c r="B12" s="147" t="s">
        <v>26</v>
      </c>
      <c r="C12" s="147" t="s">
        <v>62</v>
      </c>
      <c r="D12" s="147" t="s">
        <v>55</v>
      </c>
      <c r="E12" s="148" t="s">
        <v>28</v>
      </c>
      <c r="F12" s="90"/>
      <c r="G12" s="90"/>
    </row>
    <row r="13" spans="1:11" ht="37.5" customHeight="1">
      <c r="A13" s="45">
        <v>1</v>
      </c>
      <c r="B13" s="9"/>
      <c r="C13" s="9"/>
      <c r="D13" s="9"/>
      <c r="E13" s="9"/>
      <c r="F13" s="17"/>
    </row>
    <row r="14" spans="1:11" ht="37.5" customHeight="1">
      <c r="A14" s="46">
        <v>2</v>
      </c>
      <c r="B14" s="9"/>
      <c r="C14" s="9"/>
      <c r="D14" s="9"/>
      <c r="E14" s="9"/>
      <c r="F14" s="17"/>
    </row>
    <row r="15" spans="1:11" ht="37.5" customHeight="1">
      <c r="A15" s="46">
        <v>3</v>
      </c>
      <c r="B15" s="9"/>
      <c r="C15" s="9"/>
      <c r="D15" s="9"/>
      <c r="E15" s="9"/>
      <c r="F15" s="17"/>
    </row>
    <row r="16" spans="1:11" ht="37.5" customHeight="1">
      <c r="A16" s="46">
        <v>4</v>
      </c>
      <c r="B16" s="9"/>
      <c r="C16" s="9"/>
      <c r="D16" s="9"/>
      <c r="E16" s="9"/>
      <c r="F16" s="17"/>
    </row>
    <row r="17" spans="1:6" ht="37.5" customHeight="1">
      <c r="A17" s="47">
        <v>5</v>
      </c>
      <c r="B17" s="10"/>
      <c r="C17" s="10"/>
      <c r="D17" s="10"/>
      <c r="E17" s="10"/>
      <c r="F17" s="17"/>
    </row>
    <row r="18" spans="1:6" ht="37.5" customHeight="1">
      <c r="A18" s="45">
        <v>6</v>
      </c>
      <c r="B18" s="12"/>
      <c r="C18" s="12"/>
      <c r="D18" s="12"/>
      <c r="E18" s="12"/>
      <c r="F18" s="17"/>
    </row>
    <row r="19" spans="1:6" ht="37.5" customHeight="1">
      <c r="A19" s="46">
        <v>7</v>
      </c>
      <c r="B19" s="9"/>
      <c r="C19" s="9"/>
      <c r="D19" s="9"/>
      <c r="E19" s="9"/>
      <c r="F19" s="17"/>
    </row>
    <row r="20" spans="1:6" ht="37.5" customHeight="1">
      <c r="A20" s="46">
        <v>8</v>
      </c>
      <c r="B20" s="9"/>
      <c r="C20" s="9"/>
      <c r="D20" s="9"/>
      <c r="E20" s="9"/>
      <c r="F20" s="17"/>
    </row>
    <row r="21" spans="1:6" ht="37.5" customHeight="1">
      <c r="A21" s="46">
        <v>9</v>
      </c>
      <c r="B21" s="9"/>
      <c r="C21" s="9"/>
      <c r="D21" s="9"/>
      <c r="E21" s="9"/>
      <c r="F21" s="17"/>
    </row>
    <row r="22" spans="1:6" ht="37.5" customHeight="1">
      <c r="A22" s="47">
        <v>10</v>
      </c>
      <c r="B22" s="10"/>
      <c r="C22" s="10"/>
      <c r="D22" s="10"/>
      <c r="E22" s="10"/>
      <c r="F22" s="17"/>
    </row>
    <row r="23" spans="1:6" ht="37.5" customHeight="1">
      <c r="A23" s="45">
        <v>11</v>
      </c>
      <c r="B23" s="12"/>
      <c r="C23" s="12"/>
      <c r="D23" s="12"/>
      <c r="E23" s="12"/>
      <c r="F23" s="17"/>
    </row>
    <row r="24" spans="1:6" ht="37.5" customHeight="1">
      <c r="A24" s="46">
        <v>12</v>
      </c>
      <c r="B24" s="9"/>
      <c r="C24" s="9"/>
      <c r="D24" s="9"/>
      <c r="E24" s="9"/>
      <c r="F24" s="17"/>
    </row>
    <row r="25" spans="1:6" ht="37.5" customHeight="1">
      <c r="A25" s="46">
        <v>13</v>
      </c>
      <c r="B25" s="9"/>
      <c r="C25" s="9"/>
      <c r="D25" s="9"/>
      <c r="E25" s="9"/>
      <c r="F25" s="17"/>
    </row>
    <row r="26" spans="1:6" ht="37.5" customHeight="1">
      <c r="A26" s="46">
        <v>14</v>
      </c>
      <c r="B26" s="9"/>
      <c r="C26" s="9"/>
      <c r="D26" s="9"/>
      <c r="E26" s="9"/>
      <c r="F26" s="17"/>
    </row>
    <row r="27" spans="1:6" ht="37.5" customHeight="1">
      <c r="A27" s="47">
        <v>15</v>
      </c>
      <c r="B27" s="10"/>
      <c r="C27" s="10"/>
      <c r="D27" s="10"/>
      <c r="E27" s="10"/>
      <c r="F27" s="17"/>
    </row>
    <row r="28" spans="1:6" ht="37.5" customHeight="1">
      <c r="A28" s="45">
        <v>16</v>
      </c>
      <c r="B28" s="12"/>
      <c r="C28" s="12"/>
      <c r="D28" s="12"/>
      <c r="E28" s="12"/>
      <c r="F28" s="17"/>
    </row>
    <row r="29" spans="1:6" ht="37.5" customHeight="1">
      <c r="A29" s="46">
        <v>17</v>
      </c>
      <c r="B29" s="9"/>
      <c r="C29" s="9"/>
      <c r="D29" s="9"/>
      <c r="E29" s="9"/>
      <c r="F29" s="17"/>
    </row>
    <row r="30" spans="1:6" ht="37.5" customHeight="1">
      <c r="A30" s="46">
        <v>18</v>
      </c>
      <c r="B30" s="9"/>
      <c r="C30" s="9"/>
      <c r="D30" s="9"/>
      <c r="E30" s="9"/>
      <c r="F30" s="17"/>
    </row>
    <row r="31" spans="1:6" ht="37.5" customHeight="1">
      <c r="A31" s="46">
        <v>19</v>
      </c>
      <c r="B31" s="9"/>
      <c r="C31" s="9"/>
      <c r="D31" s="9"/>
      <c r="E31" s="9"/>
      <c r="F31" s="17"/>
    </row>
    <row r="32" spans="1:6" ht="37.5" customHeight="1">
      <c r="A32" s="47">
        <v>20</v>
      </c>
      <c r="B32" s="10"/>
      <c r="C32" s="10"/>
      <c r="D32" s="10"/>
      <c r="E32" s="10"/>
      <c r="F32" s="17"/>
    </row>
    <row r="33" spans="1:6" ht="37.5" customHeight="1">
      <c r="A33" s="45">
        <v>21</v>
      </c>
      <c r="B33" s="12"/>
      <c r="C33" s="12"/>
      <c r="D33" s="12"/>
      <c r="E33" s="12"/>
      <c r="F33" s="17"/>
    </row>
    <row r="34" spans="1:6" ht="37.5" customHeight="1">
      <c r="A34" s="46">
        <v>22</v>
      </c>
      <c r="B34" s="9"/>
      <c r="C34" s="9"/>
      <c r="D34" s="9"/>
      <c r="E34" s="9"/>
      <c r="F34" s="17"/>
    </row>
    <row r="35" spans="1:6" ht="37.5" customHeight="1">
      <c r="A35" s="46">
        <v>23</v>
      </c>
      <c r="B35" s="9"/>
      <c r="C35" s="9"/>
      <c r="D35" s="9"/>
      <c r="E35" s="9"/>
      <c r="F35" s="17"/>
    </row>
    <row r="36" spans="1:6" ht="37.5" customHeight="1">
      <c r="A36" s="46">
        <v>24</v>
      </c>
      <c r="B36" s="9"/>
      <c r="C36" s="9"/>
      <c r="D36" s="9"/>
      <c r="E36" s="9"/>
      <c r="F36" s="17"/>
    </row>
    <row r="37" spans="1:6" ht="37.5" customHeight="1">
      <c r="A37" s="47">
        <v>25</v>
      </c>
      <c r="B37" s="10"/>
      <c r="C37" s="10"/>
      <c r="D37" s="10"/>
      <c r="E37" s="10"/>
      <c r="F37" s="17"/>
    </row>
    <row r="38" spans="1:6" ht="37.5" customHeight="1">
      <c r="A38" s="45">
        <v>26</v>
      </c>
      <c r="B38" s="12"/>
      <c r="C38" s="12"/>
      <c r="D38" s="12"/>
      <c r="E38" s="12"/>
      <c r="F38" s="17"/>
    </row>
    <row r="39" spans="1:6" ht="37.5" customHeight="1">
      <c r="A39" s="46">
        <v>27</v>
      </c>
      <c r="B39" s="9"/>
      <c r="C39" s="9"/>
      <c r="D39" s="9"/>
      <c r="E39" s="9"/>
      <c r="F39" s="17"/>
    </row>
    <row r="40" spans="1:6" ht="37.5" customHeight="1">
      <c r="A40" s="46">
        <v>28</v>
      </c>
      <c r="B40" s="9"/>
      <c r="C40" s="9"/>
      <c r="D40" s="9"/>
      <c r="E40" s="9"/>
      <c r="F40" s="17"/>
    </row>
    <row r="41" spans="1:6" ht="37.5" customHeight="1">
      <c r="A41" s="46">
        <v>29</v>
      </c>
      <c r="B41" s="9"/>
      <c r="C41" s="9"/>
      <c r="D41" s="9"/>
      <c r="E41" s="9"/>
      <c r="F41" s="17"/>
    </row>
    <row r="42" spans="1:6" ht="37.5" customHeight="1">
      <c r="A42" s="47">
        <v>30</v>
      </c>
      <c r="B42" s="10"/>
      <c r="C42" s="10"/>
      <c r="D42" s="10"/>
      <c r="E42" s="10"/>
      <c r="F42" s="17"/>
    </row>
    <row r="43" spans="1:6" ht="37.5" customHeight="1">
      <c r="A43" s="45">
        <v>31</v>
      </c>
      <c r="B43" s="12"/>
      <c r="C43" s="12"/>
      <c r="D43" s="12"/>
      <c r="E43" s="12"/>
      <c r="F43" s="17"/>
    </row>
    <row r="44" spans="1:6" ht="37.5" customHeight="1">
      <c r="A44" s="46">
        <v>32</v>
      </c>
      <c r="B44" s="9"/>
      <c r="C44" s="9"/>
      <c r="D44" s="9"/>
      <c r="E44" s="9"/>
      <c r="F44" s="17"/>
    </row>
    <row r="45" spans="1:6" ht="37.5" customHeight="1">
      <c r="A45" s="46">
        <v>33</v>
      </c>
      <c r="B45" s="9"/>
      <c r="C45" s="9"/>
      <c r="D45" s="9"/>
      <c r="E45" s="9"/>
      <c r="F45" s="17"/>
    </row>
    <row r="46" spans="1:6" ht="37.5" customHeight="1">
      <c r="A46" s="46">
        <v>34</v>
      </c>
      <c r="B46" s="9"/>
      <c r="C46" s="9"/>
      <c r="D46" s="9"/>
      <c r="E46" s="9"/>
      <c r="F46" s="17"/>
    </row>
    <row r="47" spans="1:6" ht="37.5" customHeight="1">
      <c r="A47" s="47">
        <v>35</v>
      </c>
      <c r="B47" s="10"/>
      <c r="C47" s="10"/>
      <c r="D47" s="10"/>
      <c r="E47" s="10"/>
      <c r="F47" s="17"/>
    </row>
    <row r="48" spans="1:6" ht="37.5" customHeight="1">
      <c r="A48" s="45">
        <v>36</v>
      </c>
      <c r="B48" s="12"/>
      <c r="C48" s="12"/>
      <c r="D48" s="12"/>
      <c r="E48" s="12"/>
      <c r="F48" s="17"/>
    </row>
    <row r="49" spans="1:6" ht="37.5" customHeight="1">
      <c r="A49" s="46">
        <v>37</v>
      </c>
      <c r="B49" s="9"/>
      <c r="C49" s="9"/>
      <c r="D49" s="9"/>
      <c r="E49" s="9"/>
      <c r="F49" s="17"/>
    </row>
    <row r="50" spans="1:6" ht="37.5" customHeight="1">
      <c r="A50" s="46">
        <v>38</v>
      </c>
      <c r="B50" s="9"/>
      <c r="C50" s="9"/>
      <c r="D50" s="9"/>
      <c r="E50" s="9"/>
      <c r="F50" s="17"/>
    </row>
    <row r="51" spans="1:6" ht="37.5" customHeight="1">
      <c r="A51" s="46">
        <v>39</v>
      </c>
      <c r="B51" s="9"/>
      <c r="C51" s="9"/>
      <c r="D51" s="9"/>
      <c r="E51" s="9"/>
      <c r="F51" s="17"/>
    </row>
    <row r="52" spans="1:6" ht="37.5" customHeight="1">
      <c r="A52" s="47">
        <v>40</v>
      </c>
      <c r="B52" s="10"/>
      <c r="C52" s="10"/>
      <c r="D52" s="10"/>
      <c r="E52" s="10"/>
      <c r="F52" s="17"/>
    </row>
    <row r="53" spans="1:6" ht="37.5" customHeight="1">
      <c r="A53" s="45">
        <v>41</v>
      </c>
      <c r="B53" s="12"/>
      <c r="C53" s="12"/>
      <c r="D53" s="12"/>
      <c r="E53" s="12"/>
      <c r="F53" s="17"/>
    </row>
    <row r="54" spans="1:6" ht="37.5" customHeight="1">
      <c r="A54" s="46">
        <v>42</v>
      </c>
      <c r="B54" s="9"/>
      <c r="C54" s="9"/>
      <c r="D54" s="9"/>
      <c r="E54" s="9"/>
      <c r="F54" s="17"/>
    </row>
    <row r="55" spans="1:6" ht="37.5" customHeight="1">
      <c r="A55" s="46">
        <v>43</v>
      </c>
      <c r="B55" s="9"/>
      <c r="C55" s="9"/>
      <c r="D55" s="9"/>
      <c r="E55" s="9"/>
      <c r="F55" s="17"/>
    </row>
    <row r="56" spans="1:6" ht="37.5" customHeight="1">
      <c r="A56" s="46">
        <v>44</v>
      </c>
      <c r="B56" s="9"/>
      <c r="C56" s="9"/>
      <c r="D56" s="9"/>
      <c r="E56" s="9"/>
      <c r="F56" s="17"/>
    </row>
    <row r="57" spans="1:6" ht="37.5" customHeight="1">
      <c r="A57" s="47">
        <v>45</v>
      </c>
      <c r="B57" s="10"/>
      <c r="C57" s="10"/>
      <c r="D57" s="10"/>
      <c r="E57" s="10"/>
      <c r="F57" s="17"/>
    </row>
    <row r="58" spans="1:6" ht="37.5" customHeight="1">
      <c r="A58" s="45">
        <v>46</v>
      </c>
      <c r="B58" s="12"/>
      <c r="C58" s="12"/>
      <c r="D58" s="12"/>
      <c r="E58" s="12"/>
      <c r="F58" s="17"/>
    </row>
    <row r="59" spans="1:6" ht="37.5" customHeight="1">
      <c r="A59" s="46">
        <v>47</v>
      </c>
      <c r="B59" s="9"/>
      <c r="C59" s="9"/>
      <c r="D59" s="9"/>
      <c r="E59" s="9"/>
      <c r="F59" s="17"/>
    </row>
    <row r="60" spans="1:6" ht="37.5" customHeight="1">
      <c r="A60" s="46">
        <v>48</v>
      </c>
      <c r="B60" s="9"/>
      <c r="C60" s="9"/>
      <c r="D60" s="9"/>
      <c r="E60" s="9"/>
      <c r="F60" s="17"/>
    </row>
    <row r="61" spans="1:6" ht="37.5" customHeight="1">
      <c r="A61" s="46">
        <v>49</v>
      </c>
      <c r="B61" s="9"/>
      <c r="C61" s="9"/>
      <c r="D61" s="9"/>
      <c r="E61" s="9"/>
      <c r="F61" s="17"/>
    </row>
    <row r="62" spans="1:6" ht="37.5" customHeight="1">
      <c r="A62" s="47">
        <v>50</v>
      </c>
      <c r="B62" s="10"/>
      <c r="C62" s="10"/>
      <c r="D62" s="10"/>
      <c r="E62" s="10"/>
      <c r="F62" s="17"/>
    </row>
  </sheetData>
  <sheetProtection password="DC56" sheet="1" objects="1" scenarios="1" insertColumns="0" insertRows="0" insertHyperlinks="0" deleteColumns="0" deleteRows="0" sort="0"/>
  <mergeCells count="2">
    <mergeCell ref="B3:C3"/>
    <mergeCell ref="B4:C4"/>
  </mergeCells>
  <phoneticPr fontId="3"/>
  <conditionalFormatting sqref="B13:B17 B58 D58:E58 D13:E17">
    <cfRule type="cellIs" dxfId="46" priority="65" operator="equal">
      <formula>""</formula>
    </cfRule>
  </conditionalFormatting>
  <conditionalFormatting sqref="B59:B62 D59:E62">
    <cfRule type="cellIs" dxfId="45" priority="46" operator="equal">
      <formula>""</formula>
    </cfRule>
  </conditionalFormatting>
  <conditionalFormatting sqref="B39:B42 D39:E42">
    <cfRule type="cellIs" dxfId="44" priority="37" operator="equal">
      <formula>""</formula>
    </cfRule>
  </conditionalFormatting>
  <conditionalFormatting sqref="B38 D38:E38">
    <cfRule type="cellIs" dxfId="43" priority="38" operator="equal">
      <formula>""</formula>
    </cfRule>
  </conditionalFormatting>
  <conditionalFormatting sqref="B34:B37 D34:E37">
    <cfRule type="cellIs" dxfId="42" priority="35" operator="equal">
      <formula>""</formula>
    </cfRule>
  </conditionalFormatting>
  <conditionalFormatting sqref="B33 D33:E33">
    <cfRule type="cellIs" dxfId="41" priority="36" operator="equal">
      <formula>""</formula>
    </cfRule>
  </conditionalFormatting>
  <conditionalFormatting sqref="B29:B32 D29:E32">
    <cfRule type="cellIs" dxfId="40" priority="33" operator="equal">
      <formula>""</formula>
    </cfRule>
  </conditionalFormatting>
  <conditionalFormatting sqref="B28 D28:E28">
    <cfRule type="cellIs" dxfId="39" priority="34" operator="equal">
      <formula>""</formula>
    </cfRule>
  </conditionalFormatting>
  <conditionalFormatting sqref="B24:B27 D24:E27">
    <cfRule type="cellIs" dxfId="38" priority="31" operator="equal">
      <formula>""</formula>
    </cfRule>
  </conditionalFormatting>
  <conditionalFormatting sqref="B23 D23:E23">
    <cfRule type="cellIs" dxfId="37" priority="32" operator="equal">
      <formula>""</formula>
    </cfRule>
  </conditionalFormatting>
  <conditionalFormatting sqref="B44:B47 D44:E47">
    <cfRule type="cellIs" dxfId="36" priority="27" operator="equal">
      <formula>""</formula>
    </cfRule>
  </conditionalFormatting>
  <conditionalFormatting sqref="B43 D43:E43">
    <cfRule type="cellIs" dxfId="35" priority="28" operator="equal">
      <formula>""</formula>
    </cfRule>
  </conditionalFormatting>
  <conditionalFormatting sqref="B19:B22 D19:E22">
    <cfRule type="cellIs" dxfId="34" priority="29" operator="equal">
      <formula>""</formula>
    </cfRule>
  </conditionalFormatting>
  <conditionalFormatting sqref="B18 D18:E18">
    <cfRule type="cellIs" dxfId="33" priority="30" operator="equal">
      <formula>""</formula>
    </cfRule>
  </conditionalFormatting>
  <conditionalFormatting sqref="B49:B52 D49:E52">
    <cfRule type="cellIs" dxfId="32" priority="25" operator="equal">
      <formula>""</formula>
    </cfRule>
  </conditionalFormatting>
  <conditionalFormatting sqref="B48 D48:E48">
    <cfRule type="cellIs" dxfId="31" priority="26" operator="equal">
      <formula>""</formula>
    </cfRule>
  </conditionalFormatting>
  <conditionalFormatting sqref="C49:C52">
    <cfRule type="cellIs" dxfId="30" priority="7" operator="equal">
      <formula>""</formula>
    </cfRule>
  </conditionalFormatting>
  <conditionalFormatting sqref="C43">
    <cfRule type="cellIs" dxfId="29" priority="10" operator="equal">
      <formula>""</formula>
    </cfRule>
  </conditionalFormatting>
  <conditionalFormatting sqref="C44:C47">
    <cfRule type="cellIs" dxfId="28" priority="9" operator="equal">
      <formula>""</formula>
    </cfRule>
  </conditionalFormatting>
  <conditionalFormatting sqref="B54:B57 D54:E57">
    <cfRule type="cellIs" dxfId="27" priority="23" operator="equal">
      <formula>""</formula>
    </cfRule>
  </conditionalFormatting>
  <conditionalFormatting sqref="B53 D53:E53">
    <cfRule type="cellIs" dxfId="26" priority="24" operator="equal">
      <formula>""</formula>
    </cfRule>
  </conditionalFormatting>
  <conditionalFormatting sqref="C48">
    <cfRule type="cellIs" dxfId="25" priority="8" operator="equal">
      <formula>""</formula>
    </cfRule>
  </conditionalFormatting>
  <conditionalFormatting sqref="C53">
    <cfRule type="cellIs" dxfId="24" priority="6" operator="equal">
      <formula>""</formula>
    </cfRule>
  </conditionalFormatting>
  <conditionalFormatting sqref="C54:C57">
    <cfRule type="cellIs" dxfId="23" priority="5" operator="equal">
      <formula>""</formula>
    </cfRule>
  </conditionalFormatting>
  <conditionalFormatting sqref="C58 C13:C17">
    <cfRule type="cellIs" dxfId="22" priority="22" operator="equal">
      <formula>""</formula>
    </cfRule>
  </conditionalFormatting>
  <conditionalFormatting sqref="C59:C62">
    <cfRule type="cellIs" dxfId="21" priority="21" operator="equal">
      <formula>""</formula>
    </cfRule>
  </conditionalFormatting>
  <conditionalFormatting sqref="C39:C42">
    <cfRule type="cellIs" dxfId="20" priority="19" operator="equal">
      <formula>""</formula>
    </cfRule>
  </conditionalFormatting>
  <conditionalFormatting sqref="C38">
    <cfRule type="cellIs" dxfId="19" priority="20" operator="equal">
      <formula>""</formula>
    </cfRule>
  </conditionalFormatting>
  <conditionalFormatting sqref="C34:C37">
    <cfRule type="cellIs" dxfId="18" priority="17" operator="equal">
      <formula>""</formula>
    </cfRule>
  </conditionalFormatting>
  <conditionalFormatting sqref="C33">
    <cfRule type="cellIs" dxfId="17" priority="18" operator="equal">
      <formula>""</formula>
    </cfRule>
  </conditionalFormatting>
  <conditionalFormatting sqref="C29:C32">
    <cfRule type="cellIs" dxfId="16" priority="15" operator="equal">
      <formula>""</formula>
    </cfRule>
  </conditionalFormatting>
  <conditionalFormatting sqref="C28">
    <cfRule type="cellIs" dxfId="15" priority="16" operator="equal">
      <formula>""</formula>
    </cfRule>
  </conditionalFormatting>
  <conditionalFormatting sqref="C24:C27">
    <cfRule type="cellIs" dxfId="14" priority="13" operator="equal">
      <formula>""</formula>
    </cfRule>
  </conditionalFormatting>
  <conditionalFormatting sqref="C23">
    <cfRule type="cellIs" dxfId="13" priority="14" operator="equal">
      <formula>""</formula>
    </cfRule>
  </conditionalFormatting>
  <conditionalFormatting sqref="C19:C22">
    <cfRule type="cellIs" dxfId="12" priority="11" operator="equal">
      <formula>""</formula>
    </cfRule>
  </conditionalFormatting>
  <conditionalFormatting sqref="C18">
    <cfRule type="cellIs" dxfId="11" priority="12" operator="equal">
      <formula>""</formula>
    </cfRule>
  </conditionalFormatting>
  <conditionalFormatting sqref="E8">
    <cfRule type="expression" dxfId="10" priority="1">
      <formula>IF(A4="Ｄ",$E$8&gt;=3000000)</formula>
    </cfRule>
    <cfRule type="expression" dxfId="9" priority="2">
      <formula>IF(A4="Ｃ",$E$8&gt;=3000000)</formula>
    </cfRule>
    <cfRule type="expression" dxfId="8" priority="3">
      <formula>IF(A4="Ｂ",$E$8&gt;=6000000)</formula>
    </cfRule>
    <cfRule type="expression" dxfId="7" priority="4">
      <formula>IF(A4="Ａ",$E$8&gt;=6000000)</formula>
    </cfRule>
  </conditionalFormatting>
  <dataValidations count="1">
    <dataValidation type="custom" allowBlank="1" showInputMessage="1" sqref="E13:E62">
      <formula1>AND(#REF!="●",E13=F13)</formula1>
    </dataValidation>
  </dataValidations>
  <printOptions horizontalCentered="1"/>
  <pageMargins left="0.78740157480314965" right="0" top="0.74803149606299213" bottom="0.74803149606299213" header="0.31496062992125984" footer="0.31496062992125984"/>
  <pageSetup paperSize="9" scale="65" orientation="portrait" r:id="rId1"/>
  <headerFooter>
    <oddHeader>&amp;R&amp;"ＭＳ 明朝,標準"&amp;A &amp;P頁/ &amp;N頁</oddHeader>
  </headerFooter>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プルダウン!$C$2:$C$5</xm:f>
          </x14:formula1>
          <xm:sqref>B13:B62</xm:sqref>
        </x14:dataValidation>
        <x14:dataValidation type="list" allowBlank="1" showInputMessage="1" showErrorMessage="1">
          <x14:formula1>
            <xm:f>プルダウン!$E$2:$E$5</xm:f>
          </x14:formula1>
          <xm:sqref>A4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showGridLines="0" view="pageBreakPreview" zoomScaleNormal="100" zoomScaleSheetLayoutView="100" workbookViewId="0">
      <selection activeCell="F10" sqref="F10"/>
    </sheetView>
  </sheetViews>
  <sheetFormatPr defaultRowHeight="14.25"/>
  <cols>
    <col min="1" max="1" width="6.5" style="111" customWidth="1"/>
    <col min="2" max="4" width="15.5" style="111" customWidth="1"/>
    <col min="5" max="5" width="8" style="111" customWidth="1"/>
    <col min="6" max="6" width="15.5" style="111" customWidth="1"/>
    <col min="7" max="7" width="17.125" style="111" customWidth="1"/>
    <col min="8" max="16384" width="9" style="111"/>
  </cols>
  <sheetData>
    <row r="1" spans="1:7">
      <c r="A1" s="71" t="s">
        <v>66</v>
      </c>
      <c r="B1" s="71"/>
      <c r="C1" s="71"/>
      <c r="D1" s="71"/>
      <c r="E1" s="71"/>
      <c r="F1" s="171" t="s">
        <v>185</v>
      </c>
      <c r="G1" s="171"/>
    </row>
    <row r="2" spans="1:7">
      <c r="A2" s="71"/>
      <c r="B2" s="71"/>
      <c r="C2" s="71"/>
      <c r="D2" s="71"/>
      <c r="E2" s="71"/>
      <c r="F2" s="172" t="s">
        <v>194</v>
      </c>
      <c r="G2" s="172"/>
    </row>
    <row r="3" spans="1:7">
      <c r="A3" s="71"/>
      <c r="B3" s="71"/>
      <c r="C3" s="71"/>
      <c r="D3" s="71"/>
      <c r="E3" s="71"/>
      <c r="F3" s="72"/>
      <c r="G3" s="72"/>
    </row>
    <row r="4" spans="1:7">
      <c r="A4" s="149" t="s">
        <v>68</v>
      </c>
      <c r="B4" s="149"/>
      <c r="C4" s="149"/>
      <c r="D4" s="149"/>
      <c r="E4" s="149"/>
      <c r="F4" s="149"/>
      <c r="G4" s="150"/>
    </row>
    <row r="5" spans="1:7">
      <c r="A5" s="149" t="s">
        <v>67</v>
      </c>
      <c r="B5" s="149"/>
      <c r="C5" s="149"/>
      <c r="D5" s="149"/>
      <c r="E5" s="149"/>
      <c r="F5" s="149"/>
      <c r="G5" s="150"/>
    </row>
    <row r="6" spans="1:7">
      <c r="A6" s="149"/>
      <c r="B6" s="149"/>
      <c r="C6" s="149"/>
      <c r="D6" s="149"/>
      <c r="E6" s="149"/>
      <c r="F6" s="149"/>
      <c r="G6" s="150"/>
    </row>
    <row r="7" spans="1:7" ht="54.75" customHeight="1">
      <c r="A7" s="149"/>
      <c r="B7" s="149"/>
      <c r="C7" s="149"/>
      <c r="D7" s="149"/>
      <c r="E7" s="151" t="s">
        <v>69</v>
      </c>
      <c r="F7" s="173">
        <f>'（別添２）事業者基本情報'!C4</f>
        <v>0</v>
      </c>
      <c r="G7" s="173"/>
    </row>
    <row r="8" spans="1:7">
      <c r="A8" s="149"/>
      <c r="B8" s="149"/>
      <c r="C8" s="149"/>
      <c r="D8" s="149"/>
      <c r="E8" s="150" t="s">
        <v>65</v>
      </c>
      <c r="F8" s="152">
        <f>'（別添２）事業者基本情報'!C3</f>
        <v>0</v>
      </c>
      <c r="G8" s="152"/>
    </row>
    <row r="9" spans="1:7">
      <c r="A9" s="149"/>
      <c r="B9" s="149"/>
      <c r="C9" s="149"/>
      <c r="D9" s="149"/>
      <c r="E9" s="150" t="s">
        <v>93</v>
      </c>
      <c r="F9" s="152">
        <f>'（別添２）事業者基本情報'!C5</f>
        <v>0</v>
      </c>
      <c r="G9" s="152"/>
    </row>
    <row r="10" spans="1:7">
      <c r="A10" s="149"/>
      <c r="B10" s="149"/>
      <c r="C10" s="149"/>
      <c r="D10" s="149"/>
      <c r="E10" s="150" t="s">
        <v>94</v>
      </c>
      <c r="F10" s="152">
        <f>'（別添２）事業者基本情報'!C6</f>
        <v>0</v>
      </c>
      <c r="G10" s="153"/>
    </row>
    <row r="11" spans="1:7">
      <c r="A11" s="149"/>
      <c r="B11" s="149"/>
      <c r="C11" s="149"/>
      <c r="D11" s="149"/>
      <c r="E11" s="149"/>
      <c r="F11" s="149"/>
      <c r="G11" s="153" t="s">
        <v>64</v>
      </c>
    </row>
    <row r="12" spans="1:7" ht="37.5" customHeight="1">
      <c r="A12" s="149"/>
      <c r="B12" s="149"/>
      <c r="C12" s="149"/>
      <c r="D12" s="149"/>
      <c r="E12" s="149"/>
      <c r="F12" s="149"/>
      <c r="G12" s="150"/>
    </row>
    <row r="13" spans="1:7" ht="30" customHeight="1">
      <c r="A13" s="168" t="s">
        <v>210</v>
      </c>
      <c r="B13" s="169"/>
      <c r="C13" s="169"/>
      <c r="D13" s="169"/>
      <c r="E13" s="169"/>
      <c r="F13" s="169"/>
      <c r="G13" s="169"/>
    </row>
    <row r="14" spans="1:7" ht="89.25" customHeight="1">
      <c r="A14" s="174" t="s">
        <v>209</v>
      </c>
      <c r="B14" s="174"/>
      <c r="C14" s="174"/>
      <c r="D14" s="174"/>
      <c r="E14" s="174"/>
      <c r="F14" s="174"/>
      <c r="G14" s="174"/>
    </row>
    <row r="15" spans="1:7">
      <c r="A15" s="149"/>
      <c r="B15" s="149"/>
      <c r="C15" s="149"/>
      <c r="D15" s="149"/>
      <c r="E15" s="149"/>
      <c r="F15" s="149"/>
      <c r="G15" s="149"/>
    </row>
    <row r="16" spans="1:7">
      <c r="A16" s="149"/>
      <c r="B16" s="149"/>
      <c r="C16" s="149"/>
      <c r="D16" s="149"/>
      <c r="E16" s="149"/>
      <c r="F16" s="149"/>
      <c r="G16" s="149"/>
    </row>
    <row r="17" spans="1:8">
      <c r="A17" s="149"/>
      <c r="B17" s="149"/>
      <c r="C17" s="149"/>
      <c r="D17" s="149"/>
      <c r="E17" s="149"/>
      <c r="F17" s="149"/>
      <c r="G17" s="149"/>
    </row>
    <row r="18" spans="1:8">
      <c r="A18" s="169" t="s">
        <v>5</v>
      </c>
      <c r="B18" s="169"/>
      <c r="C18" s="169"/>
      <c r="D18" s="169"/>
      <c r="E18" s="169"/>
      <c r="F18" s="169"/>
      <c r="G18" s="169"/>
    </row>
    <row r="19" spans="1:8">
      <c r="A19" s="149"/>
      <c r="B19" s="149"/>
      <c r="C19" s="149"/>
      <c r="D19" s="149"/>
      <c r="E19" s="149"/>
      <c r="F19" s="149"/>
      <c r="G19" s="149"/>
    </row>
    <row r="20" spans="1:8">
      <c r="A20" s="149"/>
      <c r="B20" s="149"/>
      <c r="C20" s="149"/>
      <c r="D20" s="149"/>
      <c r="E20" s="149"/>
      <c r="F20" s="149"/>
      <c r="G20" s="149"/>
    </row>
    <row r="21" spans="1:8">
      <c r="A21" s="149" t="s">
        <v>70</v>
      </c>
      <c r="B21" s="149"/>
      <c r="C21" s="149"/>
      <c r="D21" s="149"/>
      <c r="E21" s="149"/>
      <c r="F21" s="149"/>
      <c r="G21" s="149"/>
    </row>
    <row r="22" spans="1:8" ht="39.950000000000003" customHeight="1">
      <c r="A22" s="71"/>
      <c r="B22" s="170"/>
      <c r="C22" s="170"/>
      <c r="D22" s="170"/>
      <c r="E22" s="170"/>
      <c r="F22" s="170"/>
      <c r="G22" s="71"/>
    </row>
    <row r="23" spans="1:8">
      <c r="A23" s="149" t="s">
        <v>71</v>
      </c>
      <c r="B23" s="149"/>
      <c r="C23" s="149"/>
      <c r="D23" s="149"/>
      <c r="E23" s="149"/>
      <c r="F23" s="149"/>
      <c r="G23" s="149"/>
    </row>
    <row r="24" spans="1:8" ht="39.950000000000003" customHeight="1">
      <c r="A24" s="149"/>
      <c r="B24" s="149" t="s">
        <v>196</v>
      </c>
      <c r="C24" s="149"/>
      <c r="D24" s="149"/>
      <c r="E24" s="149"/>
      <c r="F24" s="149"/>
      <c r="G24" s="149"/>
    </row>
    <row r="25" spans="1:8">
      <c r="A25" s="149" t="s">
        <v>72</v>
      </c>
      <c r="B25" s="149"/>
      <c r="C25" s="149"/>
      <c r="D25" s="149"/>
      <c r="E25" s="149"/>
      <c r="F25" s="149"/>
      <c r="G25" s="149"/>
    </row>
    <row r="26" spans="1:8" ht="39.950000000000003" customHeight="1">
      <c r="A26" s="149"/>
      <c r="B26" s="149" t="s">
        <v>195</v>
      </c>
      <c r="C26" s="112"/>
      <c r="D26" s="71"/>
      <c r="E26" s="71"/>
      <c r="F26" s="71"/>
      <c r="G26" s="71"/>
    </row>
    <row r="27" spans="1:8">
      <c r="A27" s="149" t="s">
        <v>73</v>
      </c>
      <c r="B27" s="149"/>
      <c r="C27" s="149"/>
      <c r="D27" s="149"/>
      <c r="E27" s="149"/>
      <c r="F27" s="149"/>
      <c r="G27" s="149"/>
    </row>
    <row r="28" spans="1:8">
      <c r="A28" s="149"/>
      <c r="B28" s="149"/>
      <c r="C28" s="149"/>
      <c r="D28" s="149"/>
      <c r="E28" s="149"/>
      <c r="F28" s="149"/>
      <c r="G28" s="149"/>
    </row>
    <row r="29" spans="1:8" ht="13.5" customHeight="1">
      <c r="A29" s="149"/>
      <c r="B29" s="149"/>
      <c r="C29" s="149"/>
      <c r="D29" s="149"/>
      <c r="E29" s="149"/>
      <c r="F29" s="150" t="s">
        <v>197</v>
      </c>
      <c r="G29" s="150"/>
    </row>
    <row r="30" spans="1:8" ht="47.25" customHeight="1">
      <c r="A30" s="154"/>
      <c r="B30" s="155" t="s">
        <v>186</v>
      </c>
      <c r="C30" s="156" t="s">
        <v>187</v>
      </c>
      <c r="D30" s="156" t="s">
        <v>188</v>
      </c>
      <c r="E30" s="156" t="s">
        <v>189</v>
      </c>
      <c r="F30" s="156" t="s">
        <v>190</v>
      </c>
      <c r="G30" s="154"/>
      <c r="H30" s="113"/>
    </row>
    <row r="31" spans="1:8" ht="71.25" customHeight="1">
      <c r="A31" s="154"/>
      <c r="B31" s="155" t="s">
        <v>191</v>
      </c>
      <c r="C31" s="157">
        <f>$D$31</f>
        <v>0</v>
      </c>
      <c r="D31" s="157">
        <f>'（別添３）支出計画書'!$E$10</f>
        <v>0</v>
      </c>
      <c r="E31" s="158" t="s">
        <v>192</v>
      </c>
      <c r="F31" s="157">
        <f>'（別添３）支出計画書'!$G$10</f>
        <v>0</v>
      </c>
      <c r="G31" s="154"/>
    </row>
    <row r="32" spans="1:8" ht="48.75" customHeight="1">
      <c r="A32" s="154"/>
      <c r="B32" s="155" t="s">
        <v>193</v>
      </c>
      <c r="C32" s="157">
        <f>$C$31</f>
        <v>0</v>
      </c>
      <c r="D32" s="157">
        <f>$D$31</f>
        <v>0</v>
      </c>
      <c r="E32" s="158" t="s">
        <v>192</v>
      </c>
      <c r="F32" s="157">
        <f>$F$31</f>
        <v>0</v>
      </c>
      <c r="G32" s="154"/>
    </row>
    <row r="33" spans="1:7">
      <c r="A33" s="149"/>
      <c r="B33" s="149"/>
      <c r="C33" s="149"/>
      <c r="D33" s="149"/>
      <c r="E33" s="149"/>
      <c r="F33" s="149"/>
      <c r="G33" s="149"/>
    </row>
    <row r="34" spans="1:7">
      <c r="A34" s="149" t="s">
        <v>74</v>
      </c>
      <c r="B34" s="149"/>
      <c r="C34" s="149"/>
      <c r="D34" s="149"/>
      <c r="E34" s="149"/>
      <c r="F34" s="149"/>
      <c r="G34" s="149"/>
    </row>
    <row r="35" spans="1:7">
      <c r="A35" s="159" t="s">
        <v>211</v>
      </c>
      <c r="B35" s="149"/>
      <c r="C35" s="149"/>
      <c r="D35" s="149"/>
      <c r="E35" s="149"/>
      <c r="F35" s="149"/>
      <c r="G35" s="149"/>
    </row>
    <row r="36" spans="1:7">
      <c r="A36" s="159" t="s">
        <v>75</v>
      </c>
      <c r="B36" s="149"/>
      <c r="C36" s="149"/>
      <c r="D36" s="149"/>
      <c r="E36" s="149"/>
      <c r="F36" s="149"/>
      <c r="G36" s="149"/>
    </row>
  </sheetData>
  <sheetProtection password="DC56" sheet="1" objects="1" scenarios="1"/>
  <mergeCells count="7">
    <mergeCell ref="A13:G13"/>
    <mergeCell ref="A18:G18"/>
    <mergeCell ref="B22:F22"/>
    <mergeCell ref="F1:G1"/>
    <mergeCell ref="F2:G2"/>
    <mergeCell ref="F7:G7"/>
    <mergeCell ref="A14:G14"/>
  </mergeCells>
  <phoneticPr fontId="3"/>
  <conditionalFormatting sqref="F2 F8">
    <cfRule type="cellIs" dxfId="6" priority="4" operator="equal">
      <formula>""</formula>
    </cfRule>
  </conditionalFormatting>
  <conditionalFormatting sqref="B22">
    <cfRule type="cellIs" dxfId="5" priority="3" operator="equal">
      <formula>""</formula>
    </cfRule>
  </conditionalFormatting>
  <conditionalFormatting sqref="B24">
    <cfRule type="cellIs" dxfId="4" priority="2" operator="equal">
      <formula>""</formula>
    </cfRule>
  </conditionalFormatting>
  <conditionalFormatting sqref="C26">
    <cfRule type="cellIs" dxfId="3" priority="1" operator="equal">
      <formula>""</formula>
    </cfRule>
  </conditionalFormatting>
  <pageMargins left="0.78740157480314965" right="0" top="0.74803149606299213" bottom="0.74803149606299213" header="0.31496062992125984" footer="0.31496062992125984"/>
  <pageSetup paperSize="9" scale="93" orientation="portrait" r:id="rId1"/>
  <rowBreaks count="2" manualBreakCount="2">
    <brk id="16" max="10" man="1"/>
    <brk id="3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view="pageBreakPreview" zoomScaleNormal="100" zoomScaleSheetLayoutView="100" workbookViewId="0">
      <selection activeCell="F9" sqref="F9"/>
    </sheetView>
  </sheetViews>
  <sheetFormatPr defaultRowHeight="13.5"/>
  <cols>
    <col min="1" max="2" width="16.75" style="48" customWidth="1"/>
    <col min="3" max="7" width="5.25" style="48" customWidth="1"/>
    <col min="8" max="9" width="16.75" style="48" customWidth="1"/>
    <col min="10" max="16384" width="9" style="48"/>
  </cols>
  <sheetData>
    <row r="1" spans="1:9">
      <c r="A1" s="48" t="s">
        <v>76</v>
      </c>
    </row>
    <row r="3" spans="1:9">
      <c r="A3" s="48" t="s">
        <v>77</v>
      </c>
    </row>
    <row r="4" spans="1:9">
      <c r="A4" s="176" t="s">
        <v>78</v>
      </c>
      <c r="B4" s="176" t="s">
        <v>79</v>
      </c>
      <c r="C4" s="176" t="s">
        <v>80</v>
      </c>
      <c r="D4" s="176"/>
      <c r="E4" s="176"/>
      <c r="F4" s="176"/>
      <c r="G4" s="176" t="s">
        <v>85</v>
      </c>
      <c r="H4" s="176" t="s">
        <v>86</v>
      </c>
      <c r="I4" s="176" t="s">
        <v>87</v>
      </c>
    </row>
    <row r="5" spans="1:9">
      <c r="A5" s="176"/>
      <c r="B5" s="176"/>
      <c r="C5" s="49" t="s">
        <v>81</v>
      </c>
      <c r="D5" s="49" t="s">
        <v>82</v>
      </c>
      <c r="E5" s="49" t="s">
        <v>83</v>
      </c>
      <c r="F5" s="49" t="s">
        <v>84</v>
      </c>
      <c r="G5" s="176"/>
      <c r="H5" s="176"/>
      <c r="I5" s="176"/>
    </row>
    <row r="6" spans="1:9" ht="22.5" customHeight="1">
      <c r="A6" s="50"/>
      <c r="B6" s="50"/>
      <c r="C6" s="49"/>
      <c r="D6" s="49"/>
      <c r="E6" s="49"/>
      <c r="F6" s="49"/>
      <c r="G6" s="49"/>
      <c r="H6" s="50"/>
      <c r="I6" s="50"/>
    </row>
    <row r="7" spans="1:9" ht="22.5" customHeight="1">
      <c r="A7" s="50"/>
      <c r="B7" s="50"/>
      <c r="C7" s="49"/>
      <c r="D7" s="49"/>
      <c r="E7" s="49"/>
      <c r="F7" s="49"/>
      <c r="G7" s="49"/>
      <c r="H7" s="50"/>
      <c r="I7" s="50"/>
    </row>
    <row r="8" spans="1:9" ht="22.5" customHeight="1">
      <c r="A8" s="50"/>
      <c r="B8" s="50"/>
      <c r="C8" s="49"/>
      <c r="D8" s="49"/>
      <c r="E8" s="49"/>
      <c r="F8" s="49"/>
      <c r="G8" s="49"/>
      <c r="H8" s="50"/>
      <c r="I8" s="50"/>
    </row>
    <row r="9" spans="1:9" ht="22.5" customHeight="1">
      <c r="A9" s="50"/>
      <c r="B9" s="50"/>
      <c r="C9" s="49"/>
      <c r="D9" s="49"/>
      <c r="E9" s="49"/>
      <c r="F9" s="49"/>
      <c r="G9" s="49"/>
      <c r="H9" s="50"/>
      <c r="I9" s="50"/>
    </row>
    <row r="10" spans="1:9" ht="22.5" customHeight="1">
      <c r="A10" s="50"/>
      <c r="B10" s="50"/>
      <c r="C10" s="49"/>
      <c r="D10" s="49"/>
      <c r="E10" s="49"/>
      <c r="F10" s="49"/>
      <c r="G10" s="49"/>
      <c r="H10" s="50"/>
      <c r="I10" s="50"/>
    </row>
    <row r="11" spans="1:9" ht="22.5" customHeight="1">
      <c r="A11" s="50"/>
      <c r="B11" s="50"/>
      <c r="C11" s="49"/>
      <c r="D11" s="49"/>
      <c r="E11" s="49"/>
      <c r="F11" s="49"/>
      <c r="G11" s="49"/>
      <c r="H11" s="50"/>
      <c r="I11" s="50"/>
    </row>
    <row r="12" spans="1:9" ht="22.5" customHeight="1">
      <c r="A12" s="50"/>
      <c r="B12" s="50"/>
      <c r="C12" s="49"/>
      <c r="D12" s="49"/>
      <c r="E12" s="49"/>
      <c r="F12" s="49"/>
      <c r="G12" s="49"/>
      <c r="H12" s="50"/>
      <c r="I12" s="50"/>
    </row>
    <row r="13" spans="1:9" ht="22.5" customHeight="1">
      <c r="A13" s="50"/>
      <c r="B13" s="50"/>
      <c r="C13" s="49"/>
      <c r="D13" s="49"/>
      <c r="E13" s="49"/>
      <c r="F13" s="49"/>
      <c r="G13" s="49"/>
      <c r="H13" s="50"/>
      <c r="I13" s="50"/>
    </row>
    <row r="14" spans="1:9" ht="22.5" customHeight="1">
      <c r="A14" s="50"/>
      <c r="B14" s="50"/>
      <c r="C14" s="49"/>
      <c r="D14" s="49"/>
      <c r="E14" s="49"/>
      <c r="F14" s="49"/>
      <c r="G14" s="49"/>
      <c r="H14" s="50"/>
      <c r="I14" s="50"/>
    </row>
    <row r="15" spans="1:9" ht="22.5" customHeight="1">
      <c r="A15" s="50"/>
      <c r="B15" s="50"/>
      <c r="C15" s="49"/>
      <c r="D15" s="49"/>
      <c r="E15" s="49"/>
      <c r="F15" s="49"/>
      <c r="G15" s="49"/>
      <c r="H15" s="50"/>
      <c r="I15" s="50"/>
    </row>
    <row r="16" spans="1:9" ht="22.5" customHeight="1">
      <c r="A16" s="50"/>
      <c r="B16" s="50"/>
      <c r="C16" s="49"/>
      <c r="D16" s="49"/>
      <c r="E16" s="49"/>
      <c r="F16" s="49"/>
      <c r="G16" s="49"/>
      <c r="H16" s="50"/>
      <c r="I16" s="50"/>
    </row>
    <row r="17" spans="1:9" ht="22.5" customHeight="1">
      <c r="A17" s="50"/>
      <c r="B17" s="50"/>
      <c r="C17" s="49"/>
      <c r="D17" s="49"/>
      <c r="E17" s="49"/>
      <c r="F17" s="49"/>
      <c r="G17" s="49"/>
      <c r="H17" s="50"/>
      <c r="I17" s="50"/>
    </row>
    <row r="18" spans="1:9" ht="22.5" customHeight="1">
      <c r="A18" s="50"/>
      <c r="B18" s="50"/>
      <c r="C18" s="49"/>
      <c r="D18" s="49"/>
      <c r="E18" s="49"/>
      <c r="F18" s="49"/>
      <c r="G18" s="49"/>
      <c r="H18" s="50"/>
      <c r="I18" s="50"/>
    </row>
    <row r="19" spans="1:9" ht="22.5" customHeight="1">
      <c r="A19" s="50"/>
      <c r="B19" s="50"/>
      <c r="C19" s="49"/>
      <c r="D19" s="49"/>
      <c r="E19" s="49"/>
      <c r="F19" s="49"/>
      <c r="G19" s="49"/>
      <c r="H19" s="50"/>
      <c r="I19" s="50"/>
    </row>
    <row r="20" spans="1:9" ht="22.5" customHeight="1">
      <c r="A20" s="50"/>
      <c r="B20" s="50"/>
      <c r="C20" s="49"/>
      <c r="D20" s="49"/>
      <c r="E20" s="49"/>
      <c r="F20" s="49"/>
      <c r="G20" s="49"/>
      <c r="H20" s="50"/>
      <c r="I20" s="50"/>
    </row>
    <row r="21" spans="1:9" ht="22.5" customHeight="1">
      <c r="A21" s="50"/>
      <c r="B21" s="50"/>
      <c r="C21" s="49"/>
      <c r="D21" s="49"/>
      <c r="E21" s="49"/>
      <c r="F21" s="49"/>
      <c r="G21" s="49"/>
      <c r="H21" s="50"/>
      <c r="I21" s="50"/>
    </row>
    <row r="22" spans="1:9" ht="22.5" customHeight="1">
      <c r="A22" s="50"/>
      <c r="B22" s="50"/>
      <c r="C22" s="49"/>
      <c r="D22" s="49"/>
      <c r="E22" s="49"/>
      <c r="F22" s="49"/>
      <c r="G22" s="49"/>
      <c r="H22" s="50"/>
      <c r="I22" s="50"/>
    </row>
    <row r="23" spans="1:9" ht="22.5" customHeight="1">
      <c r="A23" s="50"/>
      <c r="B23" s="50"/>
      <c r="C23" s="49"/>
      <c r="D23" s="49"/>
      <c r="E23" s="49"/>
      <c r="F23" s="49"/>
      <c r="G23" s="49"/>
      <c r="H23" s="50"/>
      <c r="I23" s="50"/>
    </row>
    <row r="24" spans="1:9" ht="22.5" customHeight="1">
      <c r="A24" s="50"/>
      <c r="B24" s="50"/>
      <c r="C24" s="49"/>
      <c r="D24" s="49"/>
      <c r="E24" s="49"/>
      <c r="F24" s="49"/>
      <c r="G24" s="49"/>
      <c r="H24" s="50"/>
      <c r="I24" s="50"/>
    </row>
    <row r="25" spans="1:9" ht="22.5" customHeight="1">
      <c r="A25" s="50"/>
      <c r="B25" s="50"/>
      <c r="C25" s="49"/>
      <c r="D25" s="49"/>
      <c r="E25" s="49"/>
      <c r="F25" s="49"/>
      <c r="G25" s="49"/>
      <c r="H25" s="50"/>
      <c r="I25" s="50"/>
    </row>
    <row r="26" spans="1:9" ht="22.5" customHeight="1">
      <c r="A26" s="50"/>
      <c r="B26" s="50"/>
      <c r="C26" s="49"/>
      <c r="D26" s="49"/>
      <c r="E26" s="49"/>
      <c r="F26" s="49"/>
      <c r="G26" s="49"/>
      <c r="H26" s="50"/>
      <c r="I26" s="50"/>
    </row>
    <row r="27" spans="1:9" ht="22.5" customHeight="1">
      <c r="A27" s="50"/>
      <c r="B27" s="50"/>
      <c r="C27" s="49"/>
      <c r="D27" s="49"/>
      <c r="E27" s="49"/>
      <c r="F27" s="49"/>
      <c r="G27" s="49"/>
      <c r="H27" s="50"/>
      <c r="I27" s="50"/>
    </row>
    <row r="28" spans="1:9" ht="22.5" customHeight="1">
      <c r="A28" s="50"/>
      <c r="B28" s="50"/>
      <c r="C28" s="49"/>
      <c r="D28" s="49"/>
      <c r="E28" s="49"/>
      <c r="F28" s="49"/>
      <c r="G28" s="49"/>
      <c r="H28" s="50"/>
      <c r="I28" s="50"/>
    </row>
    <row r="29" spans="1:9" ht="22.5" customHeight="1">
      <c r="A29" s="50"/>
      <c r="B29" s="50"/>
      <c r="C29" s="49"/>
      <c r="D29" s="49"/>
      <c r="E29" s="49"/>
      <c r="F29" s="49"/>
      <c r="G29" s="49"/>
      <c r="H29" s="50"/>
      <c r="I29" s="50"/>
    </row>
    <row r="30" spans="1:9" ht="22.5" customHeight="1">
      <c r="A30" s="50"/>
      <c r="B30" s="50"/>
      <c r="C30" s="49"/>
      <c r="D30" s="49"/>
      <c r="E30" s="49"/>
      <c r="F30" s="49"/>
      <c r="G30" s="49"/>
      <c r="H30" s="50"/>
      <c r="I30" s="50"/>
    </row>
    <row r="31" spans="1:9" ht="22.5" customHeight="1">
      <c r="A31" s="50"/>
      <c r="B31" s="50"/>
      <c r="C31" s="49"/>
      <c r="D31" s="49"/>
      <c r="E31" s="49"/>
      <c r="F31" s="49"/>
      <c r="G31" s="49"/>
      <c r="H31" s="50"/>
      <c r="I31" s="50"/>
    </row>
    <row r="33" spans="1:9">
      <c r="A33" s="48" t="s">
        <v>88</v>
      </c>
    </row>
    <row r="34" spans="1:9" ht="13.5" customHeight="1">
      <c r="A34" s="175" t="s">
        <v>89</v>
      </c>
      <c r="B34" s="175"/>
      <c r="C34" s="175"/>
      <c r="D34" s="175"/>
      <c r="E34" s="175"/>
      <c r="F34" s="175"/>
      <c r="G34" s="175"/>
      <c r="H34" s="175"/>
      <c r="I34" s="175"/>
    </row>
    <row r="35" spans="1:9">
      <c r="A35" s="175"/>
      <c r="B35" s="175"/>
      <c r="C35" s="175"/>
      <c r="D35" s="175"/>
      <c r="E35" s="175"/>
      <c r="F35" s="175"/>
      <c r="G35" s="175"/>
      <c r="H35" s="175"/>
      <c r="I35" s="175"/>
    </row>
    <row r="36" spans="1:9">
      <c r="A36" s="175"/>
      <c r="B36" s="175"/>
      <c r="C36" s="175"/>
      <c r="D36" s="175"/>
      <c r="E36" s="175"/>
      <c r="F36" s="175"/>
      <c r="G36" s="175"/>
      <c r="H36" s="175"/>
      <c r="I36" s="175"/>
    </row>
    <row r="37" spans="1:9">
      <c r="A37" s="175"/>
      <c r="B37" s="175"/>
      <c r="C37" s="175"/>
      <c r="D37" s="175"/>
      <c r="E37" s="175"/>
      <c r="F37" s="175"/>
      <c r="G37" s="175"/>
      <c r="H37" s="175"/>
      <c r="I37" s="175"/>
    </row>
    <row r="38" spans="1:9">
      <c r="A38" s="175"/>
      <c r="B38" s="175"/>
      <c r="C38" s="175"/>
      <c r="D38" s="175"/>
      <c r="E38" s="175"/>
      <c r="F38" s="175"/>
      <c r="G38" s="175"/>
      <c r="H38" s="175"/>
      <c r="I38" s="175"/>
    </row>
    <row r="39" spans="1:9">
      <c r="A39" s="175"/>
      <c r="B39" s="175"/>
      <c r="C39" s="175"/>
      <c r="D39" s="175"/>
      <c r="E39" s="175"/>
      <c r="F39" s="175"/>
      <c r="G39" s="175"/>
      <c r="H39" s="175"/>
      <c r="I39" s="175"/>
    </row>
  </sheetData>
  <mergeCells count="7">
    <mergeCell ref="A34:I39"/>
    <mergeCell ref="C4:F4"/>
    <mergeCell ref="I4:I5"/>
    <mergeCell ref="H4:H5"/>
    <mergeCell ref="G4:G5"/>
    <mergeCell ref="B4:B5"/>
    <mergeCell ref="A4:A5"/>
  </mergeCells>
  <phoneticPr fontId="3"/>
  <pageMargins left="0.78740157480314965"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showGridLines="0" showWhiteSpace="0" view="pageBreakPreview" zoomScale="70" zoomScaleNormal="55" zoomScaleSheetLayoutView="70" workbookViewId="0">
      <selection activeCell="F21" sqref="F21:H21"/>
    </sheetView>
  </sheetViews>
  <sheetFormatPr defaultRowHeight="12"/>
  <cols>
    <col min="1" max="1" width="3.625" style="18" customWidth="1"/>
    <col min="2" max="2" width="25.625" style="18" customWidth="1"/>
    <col min="3" max="3" width="16.5" style="18" customWidth="1"/>
    <col min="4" max="4" width="15.5" style="18" customWidth="1"/>
    <col min="5" max="5" width="16.75" style="18" customWidth="1"/>
    <col min="6" max="6" width="23.5" style="18" customWidth="1"/>
    <col min="7" max="7" width="19.875" style="18" customWidth="1"/>
    <col min="8" max="8" width="34.25" style="18" customWidth="1"/>
    <col min="9" max="9" width="3.25" style="18" customWidth="1"/>
    <col min="10" max="16384" width="9" style="18"/>
  </cols>
  <sheetData>
    <row r="1" spans="1:11" ht="47.25" customHeight="1"/>
    <row r="2" spans="1:11" ht="19.5" customHeight="1">
      <c r="B2" s="35" t="s">
        <v>206</v>
      </c>
      <c r="C2" s="20"/>
      <c r="D2" s="20"/>
      <c r="E2" s="20"/>
      <c r="F2" s="20"/>
      <c r="G2" s="20"/>
      <c r="H2" s="21" t="s">
        <v>40</v>
      </c>
    </row>
    <row r="3" spans="1:11" ht="7.5" customHeight="1">
      <c r="B3" s="20"/>
      <c r="C3" s="20"/>
      <c r="D3" s="20"/>
      <c r="E3" s="20"/>
      <c r="F3" s="20"/>
      <c r="G3" s="20"/>
      <c r="H3" s="22"/>
    </row>
    <row r="4" spans="1:11" ht="25.5">
      <c r="B4" s="185" t="s">
        <v>0</v>
      </c>
      <c r="C4" s="185"/>
      <c r="D4" s="185"/>
      <c r="E4" s="185"/>
      <c r="F4" s="185"/>
      <c r="G4" s="185"/>
      <c r="H4" s="185"/>
    </row>
    <row r="5" spans="1:11" ht="17.25" customHeight="1">
      <c r="B5" s="23"/>
      <c r="C5" s="23"/>
      <c r="D5" s="23"/>
      <c r="E5" s="23"/>
      <c r="F5" s="23"/>
      <c r="G5" s="23"/>
      <c r="H5" s="23"/>
    </row>
    <row r="6" spans="1:11" ht="33" customHeight="1">
      <c r="B6" s="36" t="s">
        <v>1</v>
      </c>
      <c r="C6" s="23"/>
      <c r="D6" s="23"/>
      <c r="E6" s="23"/>
      <c r="F6" s="23"/>
      <c r="G6" s="23"/>
      <c r="H6" s="23"/>
    </row>
    <row r="7" spans="1:11" ht="42.75" customHeight="1">
      <c r="E7" s="37"/>
      <c r="F7" s="73" t="s">
        <v>212</v>
      </c>
      <c r="G7" s="191">
        <f>'（別添２）事業者基本情報'!C4</f>
        <v>0</v>
      </c>
      <c r="H7" s="191"/>
      <c r="J7" s="28"/>
      <c r="K7" s="28"/>
    </row>
    <row r="8" spans="1:11" ht="35.25" customHeight="1">
      <c r="C8" s="25"/>
      <c r="E8" s="37"/>
      <c r="F8" s="38" t="s">
        <v>2</v>
      </c>
      <c r="G8" s="100">
        <f>'（別添２）事業者基本情報'!C3</f>
        <v>0</v>
      </c>
      <c r="H8" s="100"/>
      <c r="J8" s="28"/>
      <c r="K8" s="28"/>
    </row>
    <row r="9" spans="1:11" ht="35.25" customHeight="1">
      <c r="C9" s="25"/>
      <c r="E9" s="37"/>
      <c r="F9" s="38" t="s">
        <v>3</v>
      </c>
      <c r="G9" s="186"/>
      <c r="H9" s="186"/>
      <c r="J9" s="28" t="s">
        <v>38</v>
      </c>
      <c r="K9" s="28"/>
    </row>
    <row r="10" spans="1:11" ht="48" customHeight="1">
      <c r="C10" s="25"/>
      <c r="F10" s="24"/>
      <c r="G10" s="114"/>
      <c r="H10" s="115" t="s">
        <v>4</v>
      </c>
      <c r="J10" s="28" t="s">
        <v>39</v>
      </c>
      <c r="K10" s="28"/>
    </row>
    <row r="11" spans="1:11" ht="24">
      <c r="B11" s="187" t="s">
        <v>5</v>
      </c>
      <c r="C11" s="187"/>
      <c r="D11" s="187"/>
      <c r="E11" s="187"/>
      <c r="F11" s="187"/>
      <c r="G11" s="187"/>
      <c r="H11" s="187"/>
      <c r="J11" s="28"/>
      <c r="K11" s="28"/>
    </row>
    <row r="12" spans="1:11" ht="18.75">
      <c r="C12" s="25"/>
      <c r="F12" s="24"/>
      <c r="G12" s="116"/>
      <c r="H12" s="114"/>
      <c r="J12" s="28" t="s">
        <v>6</v>
      </c>
      <c r="K12" s="28"/>
    </row>
    <row r="13" spans="1:11" ht="19.5" customHeight="1">
      <c r="B13" s="39" t="s">
        <v>7</v>
      </c>
      <c r="E13" s="26"/>
      <c r="J13" s="28"/>
      <c r="K13" s="28"/>
    </row>
    <row r="14" spans="1:11" ht="9.75" customHeight="1">
      <c r="J14" s="28"/>
      <c r="K14" s="28"/>
    </row>
    <row r="15" spans="1:11" ht="19.5" customHeight="1" thickBot="1">
      <c r="B15" s="40" t="s">
        <v>8</v>
      </c>
      <c r="C15" s="40" t="s">
        <v>43</v>
      </c>
      <c r="D15" s="40" t="s">
        <v>9</v>
      </c>
      <c r="E15" s="40" t="s">
        <v>10</v>
      </c>
      <c r="F15" s="188" t="s">
        <v>11</v>
      </c>
      <c r="G15" s="189"/>
      <c r="H15" s="190"/>
      <c r="J15" s="28"/>
      <c r="K15" s="28"/>
    </row>
    <row r="16" spans="1:11" s="27" customFormat="1" ht="19.5" customHeight="1" thickTop="1">
      <c r="A16" s="32" t="str">
        <f>IF(COUNTA(B16)&lt;1,"",COUNTA($B$16:B16))</f>
        <v/>
      </c>
      <c r="B16" s="117"/>
      <c r="C16" s="117"/>
      <c r="D16" s="117"/>
      <c r="E16" s="33" t="str">
        <f>IF(OR(C16="",D16=""),"",IF(AND(D16&lt;4,0&lt;D16),VLOOKUP($C16,健保等級単価一覧表!$B:$D,3,FALSE),(VLOOKUP($C16,健保等級単価一覧表!$B:$D,2,FALSE))))</f>
        <v/>
      </c>
      <c r="F16" s="192"/>
      <c r="G16" s="193"/>
      <c r="H16" s="194"/>
      <c r="I16" s="18"/>
      <c r="J16" s="28" t="s">
        <v>12</v>
      </c>
      <c r="K16" s="44"/>
    </row>
    <row r="17" spans="1:11" s="27" customFormat="1" ht="19.5" customHeight="1">
      <c r="A17" s="32" t="str">
        <f>IF(COUNTA(B17)&lt;1,"",COUNTA($B$16:B17))</f>
        <v/>
      </c>
      <c r="B17" s="11"/>
      <c r="C17" s="118"/>
      <c r="D17" s="118"/>
      <c r="E17" s="33" t="str">
        <f>IF(OR(C17="",D17=""),"",IF(AND(D17&lt;4,0&lt;D17),VLOOKUP($C17,健保等級単価一覧表!$B:$D,3,FALSE),(VLOOKUP($C17,健保等級単価一覧表!$B:$D,2,FALSE))))</f>
        <v/>
      </c>
      <c r="F17" s="179"/>
      <c r="G17" s="180"/>
      <c r="H17" s="181"/>
      <c r="J17" s="44"/>
      <c r="K17" s="44"/>
    </row>
    <row r="18" spans="1:11" s="27" customFormat="1" ht="19.5" customHeight="1">
      <c r="A18" s="32" t="str">
        <f>IF(COUNTA(B18)&lt;1,"",COUNTA($B$16:B18))</f>
        <v/>
      </c>
      <c r="B18" s="11"/>
      <c r="C18" s="11"/>
      <c r="D18" s="11"/>
      <c r="E18" s="33" t="str">
        <f>IF(OR(C18="",D18=""),"",IF(AND(D18&lt;4,0&lt;D18),VLOOKUP($C18,健保等級単価一覧表!$B:$D,3,FALSE),(VLOOKUP($C18,健保等級単価一覧表!$B:$D,2,FALSE))))</f>
        <v/>
      </c>
      <c r="F18" s="179"/>
      <c r="G18" s="180"/>
      <c r="H18" s="181"/>
      <c r="J18" s="44"/>
      <c r="K18" s="44"/>
    </row>
    <row r="19" spans="1:11" s="27" customFormat="1" ht="19.5" customHeight="1">
      <c r="A19" s="32" t="str">
        <f>IF(COUNTA(B19)&lt;1,"",COUNTA($B$16:B19))</f>
        <v/>
      </c>
      <c r="B19" s="11"/>
      <c r="C19" s="11"/>
      <c r="D19" s="11"/>
      <c r="E19" s="33" t="str">
        <f>IF(OR(C19="",D19=""),"",IF(AND(D19&lt;4,0&lt;D19),VLOOKUP($C19,健保等級単価一覧表!$B:$D,3,FALSE),(VLOOKUP($C19,健保等級単価一覧表!$B:$D,2,FALSE))))</f>
        <v/>
      </c>
      <c r="F19" s="179"/>
      <c r="G19" s="180"/>
      <c r="H19" s="181"/>
      <c r="J19" s="44"/>
      <c r="K19" s="44"/>
    </row>
    <row r="20" spans="1:11" s="27" customFormat="1" ht="19.5" customHeight="1">
      <c r="A20" s="32" t="str">
        <f>IF(COUNTA(B20)&lt;1,"",COUNTA($B$16:B20))</f>
        <v/>
      </c>
      <c r="B20" s="11"/>
      <c r="C20" s="11"/>
      <c r="D20" s="11"/>
      <c r="E20" s="33" t="str">
        <f>IF(OR(C20="",D20=""),"",IF(AND(D20&lt;4,0&lt;D20),VLOOKUP($C20,健保等級単価一覧表!$B:$D,3,FALSE),(VLOOKUP($C20,健保等級単価一覧表!$B:$D,2,FALSE))))</f>
        <v/>
      </c>
      <c r="F20" s="179"/>
      <c r="G20" s="180"/>
      <c r="H20" s="181"/>
      <c r="J20" s="44"/>
      <c r="K20" s="44"/>
    </row>
    <row r="21" spans="1:11" s="27" customFormat="1" ht="19.5" customHeight="1">
      <c r="A21" s="32" t="str">
        <f>IF(COUNTA(B21)&lt;1,"",COUNTA($B$16:B21))</f>
        <v/>
      </c>
      <c r="B21" s="11"/>
      <c r="C21" s="11"/>
      <c r="D21" s="11"/>
      <c r="E21" s="33" t="str">
        <f>IF(OR(C21="",D21=""),"",IF(AND(D21&lt;4,0&lt;D21),VLOOKUP($C21,健保等級単価一覧表!$B:$D,3,FALSE),(VLOOKUP($C21,健保等級単価一覧表!$B:$D,2,FALSE))))</f>
        <v/>
      </c>
      <c r="F21" s="179"/>
      <c r="G21" s="180"/>
      <c r="H21" s="181"/>
      <c r="J21" s="44"/>
      <c r="K21" s="44"/>
    </row>
    <row r="22" spans="1:11" s="27" customFormat="1" ht="19.5" customHeight="1">
      <c r="A22" s="32" t="str">
        <f>IF(COUNTA(B22)&lt;1,"",COUNTA($B$16:B22))</f>
        <v/>
      </c>
      <c r="B22" s="11"/>
      <c r="C22" s="11"/>
      <c r="D22" s="11"/>
      <c r="E22" s="33" t="str">
        <f>IF(OR(C22="",D22=""),"",IF(AND(D22&lt;4,0&lt;D22),VLOOKUP($C22,健保等級単価一覧表!$B:$D,3,FALSE),(VLOOKUP($C22,健保等級単価一覧表!$B:$D,2,FALSE))))</f>
        <v/>
      </c>
      <c r="F22" s="184"/>
      <c r="G22" s="184"/>
      <c r="H22" s="184"/>
      <c r="J22" s="44"/>
      <c r="K22" s="44"/>
    </row>
    <row r="23" spans="1:11" s="27" customFormat="1" ht="19.5" customHeight="1">
      <c r="A23" s="32" t="str">
        <f>IF(COUNTA(B23)&lt;1,"",COUNTA($B$16:B23))</f>
        <v/>
      </c>
      <c r="B23" s="11"/>
      <c r="C23" s="11"/>
      <c r="D23" s="11"/>
      <c r="E23" s="33" t="str">
        <f>IF(OR(C23="",D23=""),"",IF(AND(D23&lt;4,0&lt;D23),VLOOKUP($C23,健保等級単価一覧表!$B:$D,3,FALSE),(VLOOKUP($C23,健保等級単価一覧表!$B:$D,2,FALSE))))</f>
        <v/>
      </c>
      <c r="F23" s="184"/>
      <c r="G23" s="184"/>
      <c r="H23" s="184"/>
      <c r="J23" s="44"/>
      <c r="K23" s="44"/>
    </row>
    <row r="24" spans="1:11" s="27" customFormat="1" ht="19.5" customHeight="1">
      <c r="A24" s="32" t="str">
        <f>IF(COUNTA(B24)&lt;1,"",COUNTA($B$16:B24))</f>
        <v/>
      </c>
      <c r="B24" s="11"/>
      <c r="C24" s="11"/>
      <c r="D24" s="11"/>
      <c r="E24" s="33" t="str">
        <f>IF(OR(C24="",D24=""),"",IF(AND(D24&lt;4,0&lt;D24),VLOOKUP($C24,健保等級単価一覧表!$B:$D,3,FALSE),(VLOOKUP($C24,健保等級単価一覧表!$B:$D,2,FALSE))))</f>
        <v/>
      </c>
      <c r="F24" s="184"/>
      <c r="G24" s="184"/>
      <c r="H24" s="184"/>
      <c r="J24" s="44"/>
      <c r="K24" s="44"/>
    </row>
    <row r="25" spans="1:11" s="27" customFormat="1" ht="19.5" customHeight="1">
      <c r="A25" s="32" t="str">
        <f>IF(COUNTA(B25)&lt;1,"",COUNTA($B$16:B25))</f>
        <v/>
      </c>
      <c r="B25" s="11"/>
      <c r="C25" s="11"/>
      <c r="D25" s="11"/>
      <c r="E25" s="33" t="str">
        <f>IF(OR(C25="",D25=""),"",IF(AND(D25&lt;4,0&lt;D25),VLOOKUP($C25,健保等級単価一覧表!$B:$D,3,FALSE),(VLOOKUP($C25,健保等級単価一覧表!$B:$D,2,FALSE))))</f>
        <v/>
      </c>
      <c r="F25" s="184"/>
      <c r="G25" s="184"/>
      <c r="H25" s="184"/>
      <c r="J25" s="44"/>
      <c r="K25" s="44"/>
    </row>
    <row r="26" spans="1:11" s="27" customFormat="1" ht="19.5" customHeight="1">
      <c r="A26" s="32" t="str">
        <f>IF(COUNTA(B26)&lt;1,"",COUNTA($B$16:B26))</f>
        <v/>
      </c>
      <c r="B26" s="11"/>
      <c r="C26" s="11"/>
      <c r="D26" s="11"/>
      <c r="E26" s="33" t="str">
        <f>IF(OR(C26="",D26=""),"",IF(AND(D26&lt;4,0&lt;D26),VLOOKUP($C26,健保等級単価一覧表!$B:$D,3,FALSE),(VLOOKUP($C26,健保等級単価一覧表!$B:$D,2,FALSE))))</f>
        <v/>
      </c>
      <c r="F26" s="184"/>
      <c r="G26" s="184"/>
      <c r="H26" s="184"/>
      <c r="J26" s="44"/>
      <c r="K26" s="44"/>
    </row>
    <row r="27" spans="1:11" s="27" customFormat="1" ht="19.5" customHeight="1">
      <c r="A27" s="32" t="str">
        <f>IF(COUNTA(B27)&lt;1,"",COUNTA($B$16:B27))</f>
        <v/>
      </c>
      <c r="B27" s="11"/>
      <c r="C27" s="11"/>
      <c r="D27" s="11"/>
      <c r="E27" s="33" t="str">
        <f>IF(OR(C27="",D27=""),"",IF(AND(D27&lt;4,0&lt;D27),VLOOKUP($C27,健保等級単価一覧表!$B:$D,3,FALSE),(VLOOKUP($C27,健保等級単価一覧表!$B:$D,2,FALSE))))</f>
        <v/>
      </c>
      <c r="F27" s="184"/>
      <c r="G27" s="184"/>
      <c r="H27" s="184"/>
      <c r="J27" s="44"/>
      <c r="K27" s="44"/>
    </row>
    <row r="28" spans="1:11" s="27" customFormat="1" ht="19.5" customHeight="1">
      <c r="A28" s="32" t="str">
        <f>IF(COUNTA(B28)&lt;1,"",COUNTA($B$16:B28))</f>
        <v/>
      </c>
      <c r="B28" s="11"/>
      <c r="C28" s="11"/>
      <c r="D28" s="11"/>
      <c r="E28" s="33" t="str">
        <f>IF(OR(C28="",D28=""),"",IF(AND(D28&lt;4,0&lt;D28),VLOOKUP($C28,健保等級単価一覧表!$B:$D,3,FALSE),(VLOOKUP($C28,健保等級単価一覧表!$B:$D,2,FALSE))))</f>
        <v/>
      </c>
      <c r="F28" s="184"/>
      <c r="G28" s="184"/>
      <c r="H28" s="184"/>
      <c r="J28" s="44"/>
      <c r="K28" s="44"/>
    </row>
    <row r="29" spans="1:11" s="27" customFormat="1" ht="19.5" customHeight="1">
      <c r="A29" s="32" t="str">
        <f>IF(COUNTA(B29)&lt;1,"",COUNTA($B$16:B29))</f>
        <v/>
      </c>
      <c r="B29" s="11"/>
      <c r="C29" s="11"/>
      <c r="D29" s="11"/>
      <c r="E29" s="33" t="str">
        <f>IF(OR(C29="",D29=""),"",IF(AND(D29&lt;4,0&lt;D29),VLOOKUP($C29,健保等級単価一覧表!$B:$D,3,FALSE),(VLOOKUP($C29,健保等級単価一覧表!$B:$D,2,FALSE))))</f>
        <v/>
      </c>
      <c r="F29" s="184"/>
      <c r="G29" s="184"/>
      <c r="H29" s="184"/>
      <c r="J29" s="44"/>
      <c r="K29" s="44"/>
    </row>
    <row r="30" spans="1:11" s="27" customFormat="1" ht="19.5" customHeight="1">
      <c r="A30" s="32" t="str">
        <f>IF(COUNTA(B30)&lt;1,"",COUNTA($B$16:B30))</f>
        <v/>
      </c>
      <c r="B30" s="11"/>
      <c r="C30" s="11"/>
      <c r="D30" s="11"/>
      <c r="E30" s="33" t="str">
        <f>IF(OR(C30="",D30=""),"",IF(AND(D30&lt;4,0&lt;D30),VLOOKUP($C30,健保等級単価一覧表!$B:$D,3,FALSE),(VLOOKUP($C30,健保等級単価一覧表!$B:$D,2,FALSE))))</f>
        <v/>
      </c>
      <c r="F30" s="179"/>
      <c r="G30" s="180"/>
      <c r="H30" s="181"/>
      <c r="J30" s="44"/>
      <c r="K30" s="44"/>
    </row>
    <row r="31" spans="1:11" s="27" customFormat="1" ht="19.5" customHeight="1">
      <c r="A31" s="32" t="str">
        <f>IF(COUNTA(B31)&lt;1,"",COUNTA($B$16:B31))</f>
        <v/>
      </c>
      <c r="B31" s="11"/>
      <c r="C31" s="11"/>
      <c r="D31" s="11"/>
      <c r="E31" s="33" t="str">
        <f>IF(OR(C31="",D31=""),"",IF(AND(D31&lt;4,0&lt;D31),VLOOKUP($C31,健保等級単価一覧表!$B:$D,3,FALSE),(VLOOKUP($C31,健保等級単価一覧表!$B:$D,2,FALSE))))</f>
        <v/>
      </c>
      <c r="F31" s="179"/>
      <c r="G31" s="180"/>
      <c r="H31" s="181"/>
      <c r="J31" s="44"/>
      <c r="K31" s="44"/>
    </row>
    <row r="32" spans="1:11" s="27" customFormat="1" ht="19.5" customHeight="1">
      <c r="A32" s="32" t="str">
        <f>IF(COUNTA(B32)&lt;1,"",COUNTA($B$16:B32))</f>
        <v/>
      </c>
      <c r="B32" s="11"/>
      <c r="C32" s="11"/>
      <c r="D32" s="11"/>
      <c r="E32" s="33" t="str">
        <f>IF(OR(C32="",D32=""),"",IF(AND(D32&lt;4,0&lt;D32),VLOOKUP($C32,健保等級単価一覧表!$B:$D,3,FALSE),(VLOOKUP($C32,健保等級単価一覧表!$B:$D,2,FALSE))))</f>
        <v/>
      </c>
      <c r="F32" s="179"/>
      <c r="G32" s="180"/>
      <c r="H32" s="181"/>
      <c r="J32" s="44"/>
      <c r="K32" s="44"/>
    </row>
    <row r="33" spans="1:11" ht="7.5" customHeight="1">
      <c r="J33" s="28"/>
      <c r="K33" s="28"/>
    </row>
    <row r="34" spans="1:11" ht="19.5" customHeight="1">
      <c r="B34" s="41" t="s">
        <v>13</v>
      </c>
      <c r="C34" s="41"/>
      <c r="D34" s="41"/>
      <c r="E34" s="41"/>
      <c r="F34" s="41"/>
      <c r="G34" s="42"/>
      <c r="H34" s="37"/>
      <c r="J34" s="28"/>
      <c r="K34" s="28"/>
    </row>
    <row r="35" spans="1:11" ht="14.25">
      <c r="B35" s="182" t="s">
        <v>14</v>
      </c>
      <c r="C35" s="182"/>
      <c r="D35" s="182"/>
      <c r="E35" s="182"/>
      <c r="F35" s="182"/>
      <c r="G35" s="37"/>
      <c r="H35" s="37"/>
      <c r="J35" s="28"/>
      <c r="K35" s="28"/>
    </row>
    <row r="36" spans="1:11" ht="14.25">
      <c r="B36" s="41" t="s">
        <v>53</v>
      </c>
      <c r="C36" s="41"/>
      <c r="D36" s="41"/>
      <c r="E36" s="41"/>
      <c r="F36" s="41"/>
      <c r="G36" s="37"/>
      <c r="H36" s="37"/>
      <c r="J36" s="28"/>
      <c r="K36" s="28"/>
    </row>
    <row r="37" spans="1:11" ht="19.5" customHeight="1">
      <c r="B37" s="37"/>
      <c r="C37" s="37"/>
      <c r="D37" s="37"/>
      <c r="E37" s="37"/>
      <c r="F37" s="37"/>
      <c r="G37" s="37"/>
      <c r="H37" s="37"/>
      <c r="J37" s="28"/>
      <c r="K37" s="28"/>
    </row>
    <row r="38" spans="1:11" ht="19.5" customHeight="1">
      <c r="B38" s="39" t="s">
        <v>15</v>
      </c>
      <c r="C38" s="37"/>
      <c r="D38" s="37"/>
      <c r="E38" s="37"/>
      <c r="F38" s="37"/>
      <c r="G38" s="37"/>
      <c r="H38" s="37"/>
      <c r="J38" s="28"/>
      <c r="K38" s="28"/>
    </row>
    <row r="39" spans="1:11" ht="9.75" customHeight="1">
      <c r="B39" s="41"/>
      <c r="C39" s="37"/>
      <c r="D39" s="37"/>
      <c r="E39" s="37"/>
      <c r="F39" s="37"/>
      <c r="G39" s="37"/>
      <c r="H39" s="37"/>
      <c r="J39" s="28"/>
      <c r="K39" s="28"/>
    </row>
    <row r="40" spans="1:11" ht="19.5" customHeight="1" thickBot="1">
      <c r="B40" s="40" t="s">
        <v>8</v>
      </c>
      <c r="C40" s="40" t="s">
        <v>16</v>
      </c>
      <c r="D40" s="43" t="s">
        <v>43</v>
      </c>
      <c r="E40" s="40" t="s">
        <v>10</v>
      </c>
      <c r="F40" s="183" t="s">
        <v>47</v>
      </c>
      <c r="G40" s="183"/>
      <c r="H40" s="183"/>
      <c r="J40" s="28"/>
      <c r="K40" s="28"/>
    </row>
    <row r="41" spans="1:11" s="27" customFormat="1" ht="19.5" customHeight="1" thickTop="1">
      <c r="A41" s="32" t="str">
        <f>IF(COUNTA(B41)&lt;1,"",COUNTA($B$16:$B$32)+COUNTA($B$41:B41))</f>
        <v/>
      </c>
      <c r="B41" s="117"/>
      <c r="C41" s="117"/>
      <c r="D41" s="34" t="str">
        <f>IF(C41="","",VLOOKUP(C41,健保等級単価一覧表!G2:J51,4))</f>
        <v/>
      </c>
      <c r="E41" s="33" t="str">
        <f>IF(C41="","",VLOOKUP(C41,健保等級単価一覧表!G2:J51,3))</f>
        <v/>
      </c>
      <c r="F41" s="178"/>
      <c r="G41" s="178"/>
      <c r="H41" s="178"/>
      <c r="I41" s="18"/>
      <c r="J41" s="28" t="s">
        <v>17</v>
      </c>
      <c r="K41" s="44"/>
    </row>
    <row r="42" spans="1:11" s="27" customFormat="1" ht="19.5" customHeight="1">
      <c r="A42" s="32" t="str">
        <f>IF(COUNTA(B42)&lt;1,"",COUNTA($B$16:$B$32)+COUNTA($B$41:B42))</f>
        <v/>
      </c>
      <c r="B42" s="11"/>
      <c r="C42" s="118"/>
      <c r="D42" s="33" t="str">
        <f>IF(C42="","",VLOOKUP(C42,健保等級単価一覧表!G3:J52,4))</f>
        <v/>
      </c>
      <c r="E42" s="33" t="str">
        <f>IF(C42="","",VLOOKUP(C42,健保等級単価一覧表!G3:J52,3))</f>
        <v/>
      </c>
      <c r="F42" s="184"/>
      <c r="G42" s="184"/>
      <c r="H42" s="184"/>
      <c r="J42" s="28"/>
      <c r="K42" s="44"/>
    </row>
    <row r="43" spans="1:11" s="27" customFormat="1" ht="19.5" customHeight="1">
      <c r="A43" s="32" t="str">
        <f>IF(COUNTA(B43)&lt;1,"",COUNTA($B$16:$B$32)+COUNTA($B$41:B43))</f>
        <v/>
      </c>
      <c r="B43" s="11"/>
      <c r="C43" s="11"/>
      <c r="D43" s="33" t="str">
        <f>IF(C43="","",VLOOKUP(C43,健保等級単価一覧表!G4:J53,4))</f>
        <v/>
      </c>
      <c r="E43" s="33" t="str">
        <f>IF(C43="","",VLOOKUP(C43,健保等級単価一覧表!G4:J53,3))</f>
        <v/>
      </c>
      <c r="F43" s="184"/>
      <c r="G43" s="184"/>
      <c r="H43" s="184"/>
      <c r="J43" s="44"/>
      <c r="K43" s="44"/>
    </row>
    <row r="44" spans="1:11" s="27" customFormat="1" ht="19.5" customHeight="1">
      <c r="A44" s="32" t="str">
        <f>IF(COUNTA(B44)&lt;1,"",COUNTA($B$16:$B$32)+COUNTA($B$41:B44))</f>
        <v/>
      </c>
      <c r="B44" s="11"/>
      <c r="C44" s="11"/>
      <c r="D44" s="33" t="str">
        <f>IF(C44="","",VLOOKUP(C44,健保等級単価一覧表!G5:J54,4))</f>
        <v/>
      </c>
      <c r="E44" s="33" t="str">
        <f>IF(C44="","",VLOOKUP(C44,健保等級単価一覧表!G5:J54,3))</f>
        <v/>
      </c>
      <c r="F44" s="184"/>
      <c r="G44" s="184"/>
      <c r="H44" s="184"/>
      <c r="J44" s="44"/>
      <c r="K44" s="44"/>
    </row>
    <row r="45" spans="1:11" s="27" customFormat="1" ht="19.5" customHeight="1">
      <c r="A45" s="32" t="str">
        <f>IF(COUNTA(B45)&lt;1,"",COUNTA($B$16:$B$32)+COUNTA($B$41:B45))</f>
        <v/>
      </c>
      <c r="B45" s="11"/>
      <c r="C45" s="11"/>
      <c r="D45" s="33" t="str">
        <f>IF(C45="","",VLOOKUP(C45,健保等級単価一覧表!G6:J55,4))</f>
        <v/>
      </c>
      <c r="E45" s="33" t="str">
        <f>IF(C45="","",VLOOKUP(C45,健保等級単価一覧表!G6:J55,3))</f>
        <v/>
      </c>
      <c r="F45" s="184"/>
      <c r="G45" s="184"/>
      <c r="H45" s="184"/>
      <c r="J45" s="44"/>
      <c r="K45" s="44"/>
    </row>
    <row r="46" spans="1:11" s="27" customFormat="1" ht="19.5" customHeight="1">
      <c r="A46" s="32" t="str">
        <f>IF(COUNTA(B46)&lt;1,"",COUNTA($B$16:$B$32)+COUNTA($B$41:B46))</f>
        <v/>
      </c>
      <c r="B46" s="11"/>
      <c r="C46" s="11"/>
      <c r="D46" s="33" t="str">
        <f>IF(C46="","",VLOOKUP(C46,健保等級単価一覧表!G7:J56,4))</f>
        <v/>
      </c>
      <c r="E46" s="33" t="str">
        <f>IF(C46="","",VLOOKUP(C46,健保等級単価一覧表!G7:J56,3))</f>
        <v/>
      </c>
      <c r="F46" s="184"/>
      <c r="G46" s="184"/>
      <c r="H46" s="184"/>
      <c r="J46" s="44"/>
      <c r="K46" s="44"/>
    </row>
    <row r="47" spans="1:11" s="27" customFormat="1" ht="19.5" customHeight="1">
      <c r="A47" s="32" t="str">
        <f>IF(COUNTA(B47)&lt;1,"",COUNTA($B$16:$B$32)+COUNTA($B$41:B47))</f>
        <v/>
      </c>
      <c r="B47" s="11"/>
      <c r="C47" s="11"/>
      <c r="D47" s="33" t="str">
        <f>IF(C47="","",VLOOKUP(C47,健保等級単価一覧表!G5:J54,4))</f>
        <v/>
      </c>
      <c r="E47" s="33" t="str">
        <f>IF(C47="","",VLOOKUP(C47,健保等級単価一覧表!G5:J54,3))</f>
        <v/>
      </c>
      <c r="F47" s="184"/>
      <c r="G47" s="184"/>
      <c r="H47" s="184"/>
      <c r="J47" s="44"/>
      <c r="K47" s="44"/>
    </row>
    <row r="48" spans="1:11" s="27" customFormat="1" ht="19.5" customHeight="1">
      <c r="A48" s="32" t="str">
        <f>IF(COUNTA(B48)&lt;1,"",COUNTA($B$16:$B$32)+COUNTA($B$41:B48))</f>
        <v/>
      </c>
      <c r="B48" s="11"/>
      <c r="C48" s="11"/>
      <c r="D48" s="33" t="str">
        <f>IF(C48="","",VLOOKUP(C48,健保等級単価一覧表!G6:J55,4))</f>
        <v/>
      </c>
      <c r="E48" s="33" t="str">
        <f>IF(C48="","",VLOOKUP(C48,健保等級単価一覧表!G6:J55,3))</f>
        <v/>
      </c>
      <c r="F48" s="184"/>
      <c r="G48" s="184"/>
      <c r="H48" s="184"/>
      <c r="J48" s="44"/>
      <c r="K48" s="44"/>
    </row>
    <row r="49" spans="1:11" s="27" customFormat="1" ht="19.5" customHeight="1">
      <c r="A49" s="32" t="str">
        <f>IF(COUNTA(B49)&lt;1,"",COUNTA($B$16:$B$32)+COUNTA($B$41:B49))</f>
        <v/>
      </c>
      <c r="B49" s="11"/>
      <c r="C49" s="11"/>
      <c r="D49" s="33" t="str">
        <f>IF(C49="","",VLOOKUP(C49,健保等級単価一覧表!G7:J56,4))</f>
        <v/>
      </c>
      <c r="E49" s="33" t="str">
        <f>IF(C49="","",VLOOKUP(C49,健保等級単価一覧表!G7:J56,3))</f>
        <v/>
      </c>
      <c r="F49" s="184"/>
      <c r="G49" s="184"/>
      <c r="H49" s="184"/>
      <c r="J49" s="44"/>
      <c r="K49" s="44"/>
    </row>
    <row r="50" spans="1:11" s="27" customFormat="1" ht="19.5" customHeight="1">
      <c r="A50" s="32" t="str">
        <f>IF(COUNTA(B50)&lt;1,"",COUNTA($B$16:$B$32)+COUNTA($B$41:B50))</f>
        <v/>
      </c>
      <c r="B50" s="11"/>
      <c r="C50" s="11"/>
      <c r="D50" s="33" t="str">
        <f>IF(C50="","",VLOOKUP(C50,健保等級単価一覧表!G8:J57,4))</f>
        <v/>
      </c>
      <c r="E50" s="33" t="str">
        <f>IF(C50="","",VLOOKUP(C50,健保等級単価一覧表!G8:J57,3))</f>
        <v/>
      </c>
      <c r="F50" s="184"/>
      <c r="G50" s="184"/>
      <c r="H50" s="184"/>
      <c r="J50" s="44"/>
      <c r="K50" s="44"/>
    </row>
    <row r="51" spans="1:11" ht="19.5" customHeight="1">
      <c r="J51" s="28"/>
      <c r="K51" s="28"/>
    </row>
    <row r="52" spans="1:11" ht="14.25">
      <c r="B52" s="41" t="s">
        <v>18</v>
      </c>
      <c r="C52" s="37"/>
      <c r="D52" s="37"/>
      <c r="E52" s="37"/>
      <c r="F52" s="37"/>
      <c r="G52" s="37"/>
      <c r="H52" s="37"/>
      <c r="J52" s="28"/>
      <c r="K52" s="28"/>
    </row>
    <row r="53" spans="1:11" ht="14.25">
      <c r="B53" s="41" t="s">
        <v>19</v>
      </c>
      <c r="C53" s="37"/>
      <c r="D53" s="37"/>
      <c r="E53" s="37"/>
      <c r="F53" s="37"/>
      <c r="G53" s="37"/>
      <c r="H53" s="37"/>
      <c r="J53" s="28"/>
      <c r="K53" s="28"/>
    </row>
    <row r="54" spans="1:11" ht="19.5" customHeight="1">
      <c r="J54" s="28"/>
      <c r="K54" s="28"/>
    </row>
    <row r="55" spans="1:11" ht="19.5" customHeight="1">
      <c r="B55" s="39" t="s">
        <v>20</v>
      </c>
      <c r="C55" s="37"/>
      <c r="D55" s="37"/>
      <c r="E55" s="37"/>
      <c r="F55" s="37"/>
      <c r="G55" s="37"/>
      <c r="H55" s="37"/>
      <c r="J55" s="28"/>
      <c r="K55" s="28"/>
    </row>
    <row r="56" spans="1:11" ht="9.75" customHeight="1">
      <c r="B56" s="41"/>
      <c r="C56" s="37"/>
      <c r="D56" s="37"/>
      <c r="E56" s="37"/>
      <c r="F56" s="37"/>
      <c r="G56" s="37"/>
      <c r="H56" s="37"/>
      <c r="J56" s="28"/>
      <c r="K56" s="28"/>
    </row>
    <row r="57" spans="1:11" ht="19.5" customHeight="1" thickBot="1">
      <c r="B57" s="40" t="s">
        <v>8</v>
      </c>
      <c r="C57" s="40" t="s">
        <v>44</v>
      </c>
      <c r="D57" s="40" t="s">
        <v>45</v>
      </c>
      <c r="E57" s="40" t="s">
        <v>230</v>
      </c>
      <c r="F57" s="177" t="s">
        <v>11</v>
      </c>
      <c r="G57" s="177"/>
      <c r="H57" s="177"/>
      <c r="J57" s="28"/>
      <c r="K57" s="28"/>
    </row>
    <row r="58" spans="1:11" ht="19.5" customHeight="1" thickTop="1">
      <c r="A58" s="32" t="str">
        <f>IF(COUNTA(B58)&lt;1,"",COUNTA($B$16:$B$32)+COUNTA($B$41:$B$50)+COUNTA($B$58:B58))</f>
        <v/>
      </c>
      <c r="B58" s="11"/>
      <c r="C58" s="11"/>
      <c r="D58" s="11"/>
      <c r="E58" s="33" t="str">
        <f t="shared" ref="E58:E67" si="0">IF(D58="","",INT(C58/D58))</f>
        <v/>
      </c>
      <c r="F58" s="178"/>
      <c r="G58" s="178"/>
      <c r="H58" s="178"/>
      <c r="J58" s="28" t="s">
        <v>21</v>
      </c>
      <c r="K58" s="28"/>
    </row>
    <row r="59" spans="1:11" ht="19.5" customHeight="1">
      <c r="A59" s="32" t="str">
        <f>IF(COUNTA(B59)&lt;1,"",COUNTA($B$16:$B$32)+COUNTA($B$41:$B$50)+COUNTA($B$58:B59))</f>
        <v/>
      </c>
      <c r="B59" s="11"/>
      <c r="C59" s="11"/>
      <c r="D59" s="11"/>
      <c r="E59" s="33" t="str">
        <f t="shared" si="0"/>
        <v/>
      </c>
      <c r="F59" s="184"/>
      <c r="G59" s="184"/>
      <c r="H59" s="184"/>
      <c r="J59" s="28"/>
      <c r="K59" s="28"/>
    </row>
    <row r="60" spans="1:11" ht="19.5" customHeight="1">
      <c r="A60" s="32" t="str">
        <f>IF(COUNTA(B60)&lt;1,"",COUNTA($B$16:$B$32)+COUNTA($B$41:$B$50)+COUNTA($B$58:B60))</f>
        <v/>
      </c>
      <c r="B60" s="11"/>
      <c r="C60" s="11"/>
      <c r="D60" s="11"/>
      <c r="E60" s="33" t="str">
        <f t="shared" si="0"/>
        <v/>
      </c>
      <c r="F60" s="184"/>
      <c r="G60" s="184"/>
      <c r="H60" s="184"/>
      <c r="J60" s="28"/>
      <c r="K60" s="28"/>
    </row>
    <row r="61" spans="1:11" ht="19.5" customHeight="1">
      <c r="A61" s="32" t="str">
        <f>IF(COUNTA(B61)&lt;1,"",COUNTA($B$16:$B$32)+COUNTA($B$41:$B$50)+COUNTA($B$58:B61))</f>
        <v/>
      </c>
      <c r="B61" s="11"/>
      <c r="C61" s="11"/>
      <c r="D61" s="11"/>
      <c r="E61" s="33" t="str">
        <f t="shared" si="0"/>
        <v/>
      </c>
      <c r="F61" s="184"/>
      <c r="G61" s="184"/>
      <c r="H61" s="184"/>
      <c r="J61" s="28"/>
      <c r="K61" s="28"/>
    </row>
    <row r="62" spans="1:11" ht="19.5" customHeight="1">
      <c r="A62" s="32" t="str">
        <f>IF(COUNTA(B62)&lt;1,"",COUNTA($B$16:$B$32)+COUNTA($B$41:$B$50)+COUNTA($B$58:B62))</f>
        <v/>
      </c>
      <c r="B62" s="11"/>
      <c r="C62" s="11"/>
      <c r="D62" s="11"/>
      <c r="E62" s="33" t="str">
        <f t="shared" si="0"/>
        <v/>
      </c>
      <c r="F62" s="184"/>
      <c r="G62" s="184"/>
      <c r="H62" s="184"/>
      <c r="J62" s="28"/>
      <c r="K62" s="28"/>
    </row>
    <row r="63" spans="1:11" ht="19.5" customHeight="1">
      <c r="A63" s="32" t="str">
        <f>IF(COUNTA(B63)&lt;1,"",COUNTA($B$16:$B$32)+COUNTA($B$41:$B$50)+COUNTA($B$58:B63))</f>
        <v/>
      </c>
      <c r="B63" s="11"/>
      <c r="C63" s="11"/>
      <c r="D63" s="11"/>
      <c r="E63" s="33" t="str">
        <f t="shared" si="0"/>
        <v/>
      </c>
      <c r="F63" s="184"/>
      <c r="G63" s="184"/>
      <c r="H63" s="184"/>
      <c r="J63" s="28"/>
      <c r="K63" s="28"/>
    </row>
    <row r="64" spans="1:11" ht="19.5" customHeight="1">
      <c r="A64" s="32" t="str">
        <f>IF(COUNTA(B64)&lt;1,"",COUNTA($B$16:$B$32)+COUNTA($B$41:$B$50)+COUNTA($B$58:B64))</f>
        <v/>
      </c>
      <c r="B64" s="11"/>
      <c r="C64" s="11"/>
      <c r="D64" s="11"/>
      <c r="E64" s="33" t="str">
        <f t="shared" si="0"/>
        <v/>
      </c>
      <c r="F64" s="184"/>
      <c r="G64" s="184"/>
      <c r="H64" s="184"/>
      <c r="J64" s="28"/>
      <c r="K64" s="28"/>
    </row>
    <row r="65" spans="1:11" ht="19.5" customHeight="1">
      <c r="A65" s="32" t="str">
        <f>IF(COUNTA(B65)&lt;1,"",COUNTA($B$16:$B$32)+COUNTA($B$41:$B$50)+COUNTA($B$58:B65))</f>
        <v/>
      </c>
      <c r="B65" s="11"/>
      <c r="C65" s="11"/>
      <c r="D65" s="11"/>
      <c r="E65" s="33" t="str">
        <f t="shared" si="0"/>
        <v/>
      </c>
      <c r="F65" s="184"/>
      <c r="G65" s="184"/>
      <c r="H65" s="184"/>
      <c r="J65" s="28"/>
      <c r="K65" s="28"/>
    </row>
    <row r="66" spans="1:11" ht="19.5" customHeight="1">
      <c r="A66" s="32" t="str">
        <f>IF(COUNTA(B66)&lt;1,"",COUNTA($B$16:$B$32)+COUNTA($B$41:$B$50)+COUNTA($B$58:B66))</f>
        <v/>
      </c>
      <c r="B66" s="11"/>
      <c r="C66" s="11"/>
      <c r="D66" s="11"/>
      <c r="E66" s="33" t="str">
        <f t="shared" si="0"/>
        <v/>
      </c>
      <c r="F66" s="184"/>
      <c r="G66" s="184"/>
      <c r="H66" s="184"/>
      <c r="J66" s="28"/>
      <c r="K66" s="28"/>
    </row>
    <row r="67" spans="1:11" ht="19.5" customHeight="1">
      <c r="A67" s="32" t="str">
        <f>IF(COUNTA(B67)&lt;1,"",COUNTA($B$16:$B$32)+COUNTA($B$41:$B$50)+COUNTA($B$58:B67))</f>
        <v/>
      </c>
      <c r="B67" s="11"/>
      <c r="C67" s="11"/>
      <c r="D67" s="11"/>
      <c r="E67" s="33" t="str">
        <f t="shared" si="0"/>
        <v/>
      </c>
      <c r="F67" s="184"/>
      <c r="G67" s="184"/>
      <c r="H67" s="184"/>
      <c r="J67" s="28"/>
      <c r="K67" s="28"/>
    </row>
    <row r="68" spans="1:11" ht="14.25">
      <c r="J68" s="28"/>
      <c r="K68" s="28"/>
    </row>
    <row r="69" spans="1:11" ht="14.25">
      <c r="B69" s="195" t="s">
        <v>22</v>
      </c>
      <c r="C69" s="195"/>
      <c r="D69" s="195"/>
      <c r="E69" s="195"/>
      <c r="F69" s="195"/>
      <c r="G69" s="195"/>
      <c r="H69" s="195"/>
      <c r="J69" s="28"/>
      <c r="K69" s="28"/>
    </row>
    <row r="70" spans="1:11" ht="14.25">
      <c r="B70" s="41" t="s">
        <v>23</v>
      </c>
      <c r="C70" s="41"/>
      <c r="D70" s="41"/>
      <c r="E70" s="41"/>
      <c r="F70" s="41"/>
      <c r="G70" s="41"/>
      <c r="H70" s="41"/>
      <c r="J70" s="28"/>
      <c r="K70" s="28"/>
    </row>
    <row r="71" spans="1:11" ht="19.5" customHeight="1">
      <c r="B71" s="41" t="s">
        <v>24</v>
      </c>
      <c r="C71" s="41"/>
      <c r="D71" s="41"/>
      <c r="E71" s="41"/>
      <c r="F71" s="41"/>
      <c r="G71" s="41"/>
      <c r="H71" s="41"/>
      <c r="J71" s="28"/>
      <c r="K71" s="28"/>
    </row>
    <row r="72" spans="1:11" ht="19.5" customHeight="1">
      <c r="A72" s="29"/>
      <c r="B72" s="41" t="s">
        <v>46</v>
      </c>
      <c r="C72" s="41"/>
      <c r="D72" s="41"/>
      <c r="E72" s="41"/>
      <c r="F72" s="41"/>
      <c r="G72" s="41"/>
      <c r="H72" s="41"/>
      <c r="J72" s="28"/>
      <c r="K72" s="28"/>
    </row>
    <row r="73" spans="1:11" ht="14.25">
      <c r="A73" s="29"/>
      <c r="B73" s="41" t="s">
        <v>29</v>
      </c>
      <c r="C73" s="41"/>
      <c r="D73" s="41"/>
      <c r="E73" s="41"/>
      <c r="F73" s="41"/>
      <c r="G73" s="41"/>
      <c r="H73" s="41"/>
      <c r="J73" s="28"/>
      <c r="K73" s="28"/>
    </row>
    <row r="74" spans="1:11" ht="14.25">
      <c r="A74" s="29"/>
      <c r="B74" s="41"/>
      <c r="C74" s="41"/>
      <c r="D74" s="41"/>
      <c r="E74" s="41"/>
      <c r="F74" s="41"/>
      <c r="G74" s="41"/>
      <c r="H74" s="41"/>
      <c r="J74" s="28"/>
      <c r="K74" s="28"/>
    </row>
    <row r="75" spans="1:11" ht="14.25">
      <c r="A75" s="29"/>
      <c r="B75" s="41" t="s">
        <v>25</v>
      </c>
      <c r="C75" s="41"/>
      <c r="D75" s="41"/>
      <c r="E75" s="41"/>
      <c r="F75" s="41"/>
      <c r="G75" s="41"/>
      <c r="H75" s="41"/>
      <c r="J75" s="28"/>
      <c r="K75" s="28"/>
    </row>
    <row r="76" spans="1:11" ht="14.25">
      <c r="A76" s="29"/>
      <c r="B76" s="28"/>
      <c r="C76" s="28"/>
      <c r="D76" s="28"/>
      <c r="E76" s="28"/>
      <c r="F76" s="28"/>
      <c r="G76" s="28"/>
      <c r="H76" s="28"/>
      <c r="J76" s="28"/>
      <c r="K76" s="28"/>
    </row>
    <row r="77" spans="1:11" ht="17.25">
      <c r="B77" s="30"/>
      <c r="C77" s="30"/>
      <c r="D77" s="30"/>
      <c r="E77" s="30"/>
      <c r="F77" s="30"/>
      <c r="G77" s="30"/>
      <c r="H77" s="30"/>
    </row>
    <row r="78" spans="1:11" ht="17.25">
      <c r="B78" s="30"/>
      <c r="C78" s="31"/>
      <c r="D78" s="31"/>
      <c r="E78" s="31"/>
      <c r="F78" s="19"/>
      <c r="G78" s="19"/>
      <c r="H78" s="30"/>
    </row>
    <row r="79" spans="1:11" ht="32.25" customHeight="1">
      <c r="C79" s="29"/>
      <c r="D79" s="29"/>
    </row>
    <row r="80" spans="1:11" ht="3" customHeight="1">
      <c r="C80" s="29"/>
      <c r="D80" s="29"/>
    </row>
    <row r="81" spans="2:2" ht="32.25" customHeight="1"/>
    <row r="82" spans="2:2" ht="3" customHeight="1"/>
    <row r="83" spans="2:2" ht="32.25" customHeight="1"/>
    <row r="85" spans="2:2" ht="17.25">
      <c r="B85" s="119"/>
    </row>
  </sheetData>
  <sheetProtection password="DC56" sheet="1" objects="1" scenarios="1" formatCells="0" insertRows="0"/>
  <mergeCells count="46">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21:H21"/>
    <mergeCell ref="F16:H16"/>
    <mergeCell ref="F17:H17"/>
    <mergeCell ref="F18:H18"/>
    <mergeCell ref="F19:H19"/>
    <mergeCell ref="B4:H4"/>
    <mergeCell ref="G9:H9"/>
    <mergeCell ref="B11:H11"/>
    <mergeCell ref="F15:H15"/>
    <mergeCell ref="F20:H20"/>
    <mergeCell ref="G7:H7"/>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B16:D32 F16:H32 G9:H9 B41:C50 F41:H50 B58:D67 F58:H67">
    <cfRule type="cellIs" dxfId="2" priority="1" operator="equal">
      <formula>""</formula>
    </cfRule>
  </conditionalFormatting>
  <dataValidations count="1">
    <dataValidation type="whole" imeMode="off" operator="greaterThanOrEqual" allowBlank="1" showInputMessage="1" showErrorMessage="1" sqref="C16:D32 C41:C50 C58:D67">
      <formula1>0</formula1>
    </dataValidation>
  </dataValidations>
  <printOptions horizontalCentered="1" verticalCentered="1"/>
  <pageMargins left="0.78740157480314965" right="0" top="0.74803149606299213" bottom="0.74803149606299213"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70" zoomScaleNormal="85" zoomScaleSheetLayoutView="70" workbookViewId="0">
      <pane ySplit="3" topLeftCell="A4" activePane="bottomLeft" state="frozen"/>
      <selection pane="bottomLeft" activeCell="K20" sqref="K20"/>
    </sheetView>
  </sheetViews>
  <sheetFormatPr defaultRowHeight="13.5"/>
  <cols>
    <col min="1" max="1" width="39.25" style="129" customWidth="1"/>
    <col min="2" max="2" width="17.25" style="129" customWidth="1"/>
    <col min="3" max="3" width="19.375" style="129" customWidth="1"/>
    <col min="4" max="4" width="19.375" style="130" customWidth="1"/>
    <col min="5" max="5" width="19.375" style="129" customWidth="1"/>
    <col min="6" max="16384" width="9" style="129"/>
  </cols>
  <sheetData>
    <row r="1" spans="1:5" s="121" customFormat="1" ht="33.75" customHeight="1">
      <c r="A1" s="120" t="s">
        <v>207</v>
      </c>
      <c r="D1" s="122"/>
      <c r="E1" s="122"/>
    </row>
    <row r="2" spans="1:5" s="121" customFormat="1" ht="33.75" customHeight="1">
      <c r="D2" s="123" t="s">
        <v>42</v>
      </c>
      <c r="E2" s="124">
        <f>SUM(E4:E27)</f>
        <v>0</v>
      </c>
    </row>
    <row r="3" spans="1:5" s="121" customFormat="1" ht="27">
      <c r="A3" s="125" t="s">
        <v>231</v>
      </c>
      <c r="B3" s="125" t="s">
        <v>232</v>
      </c>
      <c r="C3" s="125" t="s">
        <v>233</v>
      </c>
      <c r="D3" s="126" t="s">
        <v>234</v>
      </c>
      <c r="E3" s="126" t="s">
        <v>41</v>
      </c>
    </row>
    <row r="4" spans="1:5" ht="39" customHeight="1">
      <c r="A4" s="127"/>
      <c r="B4" s="127"/>
      <c r="C4" s="101" t="str">
        <f>IFERROR(VLOOKUP(B4,'（別添３－１）人件費単価計算書'!$B$16:$H$76,4,FALSE),"")</f>
        <v/>
      </c>
      <c r="D4" s="128"/>
      <c r="E4" s="101" t="str">
        <f>IFERROR(C4*D4,"")</f>
        <v/>
      </c>
    </row>
    <row r="5" spans="1:5" ht="39" customHeight="1">
      <c r="A5" s="9"/>
      <c r="B5" s="9"/>
      <c r="C5" s="102" t="str">
        <f>IFERROR(VLOOKUP(B5,'（別添３－１）人件費単価計算書'!$B$16:$H$76,4,FALSE),"")</f>
        <v/>
      </c>
      <c r="D5" s="6"/>
      <c r="E5" s="102" t="str">
        <f t="shared" ref="E5:E27" si="0">IFERROR(C5*D5,"")</f>
        <v/>
      </c>
    </row>
    <row r="6" spans="1:5" ht="39" customHeight="1">
      <c r="A6" s="9"/>
      <c r="B6" s="9"/>
      <c r="C6" s="102" t="str">
        <f>IFERROR(VLOOKUP(B6,'（別添３－１）人件費単価計算書'!$B$16:$H$76,4,FALSE),"")</f>
        <v/>
      </c>
      <c r="D6" s="6"/>
      <c r="E6" s="102" t="str">
        <f t="shared" si="0"/>
        <v/>
      </c>
    </row>
    <row r="7" spans="1:5" ht="39" customHeight="1">
      <c r="A7" s="9"/>
      <c r="B7" s="9"/>
      <c r="C7" s="102" t="str">
        <f>IFERROR(VLOOKUP(B7,'（別添３－１）人件費単価計算書'!$B$16:$H$76,4,FALSE),"")</f>
        <v/>
      </c>
      <c r="D7" s="6"/>
      <c r="E7" s="102" t="str">
        <f t="shared" si="0"/>
        <v/>
      </c>
    </row>
    <row r="8" spans="1:5" ht="39" customHeight="1">
      <c r="A8" s="9"/>
      <c r="B8" s="9"/>
      <c r="C8" s="102" t="str">
        <f>IFERROR(VLOOKUP(B8,'（別添３－１）人件費単価計算書'!$B$16:$H$76,4,FALSE),"")</f>
        <v/>
      </c>
      <c r="D8" s="6"/>
      <c r="E8" s="102" t="str">
        <f t="shared" si="0"/>
        <v/>
      </c>
    </row>
    <row r="9" spans="1:5" ht="39" customHeight="1">
      <c r="A9" s="9"/>
      <c r="B9" s="9"/>
      <c r="C9" s="102" t="str">
        <f>IFERROR(VLOOKUP(B9,'（別添３－１）人件費単価計算書'!$B$16:$H$76,4,FALSE),"")</f>
        <v/>
      </c>
      <c r="D9" s="6"/>
      <c r="E9" s="102" t="str">
        <f t="shared" si="0"/>
        <v/>
      </c>
    </row>
    <row r="10" spans="1:5" ht="39" customHeight="1">
      <c r="A10" s="9"/>
      <c r="B10" s="9"/>
      <c r="C10" s="102" t="str">
        <f>IFERROR(VLOOKUP(B10,'（別添３－１）人件費単価計算書'!$B$16:$H$76,4,FALSE),"")</f>
        <v/>
      </c>
      <c r="D10" s="6"/>
      <c r="E10" s="102" t="str">
        <f t="shared" si="0"/>
        <v/>
      </c>
    </row>
    <row r="11" spans="1:5" ht="39" customHeight="1">
      <c r="A11" s="9"/>
      <c r="B11" s="9" t="s">
        <v>40</v>
      </c>
      <c r="C11" s="102" t="str">
        <f>IFERROR(VLOOKUP(B11,'（別添３－１）人件費単価計算書'!$B$16:$H$76,4,FALSE),"")</f>
        <v/>
      </c>
      <c r="D11" s="6"/>
      <c r="E11" s="102" t="str">
        <f t="shared" si="0"/>
        <v/>
      </c>
    </row>
    <row r="12" spans="1:5" ht="39" customHeight="1">
      <c r="A12" s="9"/>
      <c r="B12" s="9"/>
      <c r="C12" s="102" t="str">
        <f>IFERROR(VLOOKUP(B12,'（別添３－１）人件費単価計算書'!$B$16:$H$76,4,FALSE),"")</f>
        <v/>
      </c>
      <c r="D12" s="6"/>
      <c r="E12" s="102" t="str">
        <f t="shared" si="0"/>
        <v/>
      </c>
    </row>
    <row r="13" spans="1:5" ht="39" customHeight="1">
      <c r="A13" s="9"/>
      <c r="B13" s="9"/>
      <c r="C13" s="102" t="str">
        <f>IFERROR(VLOOKUP(B13,'（別添３－１）人件費単価計算書'!$B$16:$H$76,4,FALSE),"")</f>
        <v/>
      </c>
      <c r="D13" s="6"/>
      <c r="E13" s="102" t="str">
        <f t="shared" si="0"/>
        <v/>
      </c>
    </row>
    <row r="14" spans="1:5" ht="39" customHeight="1">
      <c r="A14" s="9"/>
      <c r="B14" s="9"/>
      <c r="C14" s="102" t="str">
        <f>IFERROR(VLOOKUP(B14,'（別添３－１）人件費単価計算書'!$B$16:$H$76,4,FALSE),"")</f>
        <v/>
      </c>
      <c r="D14" s="6"/>
      <c r="E14" s="102" t="str">
        <f t="shared" si="0"/>
        <v/>
      </c>
    </row>
    <row r="15" spans="1:5" ht="39" customHeight="1">
      <c r="A15" s="9"/>
      <c r="B15" s="9"/>
      <c r="C15" s="102" t="str">
        <f>IFERROR(VLOOKUP(B15,'（別添３－１）人件費単価計算書'!$B$16:$H$76,4,FALSE),"")</f>
        <v/>
      </c>
      <c r="D15" s="6"/>
      <c r="E15" s="102" t="str">
        <f t="shared" si="0"/>
        <v/>
      </c>
    </row>
    <row r="16" spans="1:5" ht="39" customHeight="1">
      <c r="A16" s="9"/>
      <c r="B16" s="9"/>
      <c r="C16" s="102" t="str">
        <f>IFERROR(VLOOKUP(B16,'（別添３－１）人件費単価計算書'!$B$16:$H$76,4,FALSE),"")</f>
        <v/>
      </c>
      <c r="D16" s="6"/>
      <c r="E16" s="102" t="str">
        <f t="shared" si="0"/>
        <v/>
      </c>
    </row>
    <row r="17" spans="1:5" ht="39" customHeight="1">
      <c r="A17" s="9"/>
      <c r="B17" s="9"/>
      <c r="C17" s="102" t="str">
        <f>IFERROR(VLOOKUP(B17,'（別添３－１）人件費単価計算書'!$B$16:$H$76,4,FALSE),"")</f>
        <v/>
      </c>
      <c r="D17" s="6"/>
      <c r="E17" s="102" t="str">
        <f t="shared" si="0"/>
        <v/>
      </c>
    </row>
    <row r="18" spans="1:5" ht="39" customHeight="1">
      <c r="A18" s="9"/>
      <c r="B18" s="9"/>
      <c r="C18" s="102" t="str">
        <f>IFERROR(VLOOKUP(B18,'（別添３－１）人件費単価計算書'!$B$16:$H$76,4,FALSE),"")</f>
        <v/>
      </c>
      <c r="D18" s="6"/>
      <c r="E18" s="102" t="str">
        <f t="shared" si="0"/>
        <v/>
      </c>
    </row>
    <row r="19" spans="1:5" ht="39" customHeight="1">
      <c r="A19" s="9"/>
      <c r="B19" s="9"/>
      <c r="C19" s="102" t="str">
        <f>IFERROR(VLOOKUP(B19,'（別添３－１）人件費単価計算書'!$B$16:$H$76,4,FALSE),"")</f>
        <v/>
      </c>
      <c r="D19" s="6"/>
      <c r="E19" s="102" t="str">
        <f t="shared" si="0"/>
        <v/>
      </c>
    </row>
    <row r="20" spans="1:5" ht="39" customHeight="1">
      <c r="A20" s="9"/>
      <c r="B20" s="9"/>
      <c r="C20" s="102" t="str">
        <f>IFERROR(VLOOKUP(B20,'（別添３－１）人件費単価計算書'!$B$16:$H$76,4,FALSE),"")</f>
        <v/>
      </c>
      <c r="D20" s="6"/>
      <c r="E20" s="102" t="str">
        <f t="shared" si="0"/>
        <v/>
      </c>
    </row>
    <row r="21" spans="1:5" ht="39" customHeight="1">
      <c r="A21" s="9"/>
      <c r="B21" s="9"/>
      <c r="C21" s="102" t="str">
        <f>IFERROR(VLOOKUP(B21,'（別添３－１）人件費単価計算書'!$B$16:$H$76,4,FALSE),"")</f>
        <v/>
      </c>
      <c r="D21" s="6"/>
      <c r="E21" s="102" t="str">
        <f t="shared" si="0"/>
        <v/>
      </c>
    </row>
    <row r="22" spans="1:5" ht="39" customHeight="1">
      <c r="A22" s="9"/>
      <c r="B22" s="9"/>
      <c r="C22" s="102" t="str">
        <f>IFERROR(VLOOKUP(B22,'（別添３－１）人件費単価計算書'!$B$16:$H$76,4,FALSE),"")</f>
        <v/>
      </c>
      <c r="D22" s="6"/>
      <c r="E22" s="102" t="str">
        <f t="shared" si="0"/>
        <v/>
      </c>
    </row>
    <row r="23" spans="1:5" ht="39" customHeight="1">
      <c r="A23" s="9"/>
      <c r="B23" s="9"/>
      <c r="C23" s="102" t="str">
        <f>IFERROR(VLOOKUP(B23,'（別添３－１）人件費単価計算書'!$B$16:$H$76,4,FALSE),"")</f>
        <v/>
      </c>
      <c r="D23" s="6"/>
      <c r="E23" s="102" t="str">
        <f t="shared" si="0"/>
        <v/>
      </c>
    </row>
    <row r="24" spans="1:5" ht="39" customHeight="1">
      <c r="A24" s="9"/>
      <c r="B24" s="9"/>
      <c r="C24" s="102" t="str">
        <f>IFERROR(VLOOKUP(B24,'（別添３－１）人件費単価計算書'!$B$16:$H$76,4,FALSE),"")</f>
        <v/>
      </c>
      <c r="D24" s="6"/>
      <c r="E24" s="102" t="str">
        <f t="shared" si="0"/>
        <v/>
      </c>
    </row>
    <row r="25" spans="1:5" ht="39" customHeight="1">
      <c r="A25" s="9"/>
      <c r="B25" s="9"/>
      <c r="C25" s="102" t="str">
        <f>IFERROR(VLOOKUP(B25,'（別添３－１）人件費単価計算書'!$B$16:$H$76,4,FALSE),"")</f>
        <v/>
      </c>
      <c r="D25" s="6"/>
      <c r="E25" s="102" t="str">
        <f t="shared" si="0"/>
        <v/>
      </c>
    </row>
    <row r="26" spans="1:5" ht="39" customHeight="1">
      <c r="A26" s="9"/>
      <c r="B26" s="9"/>
      <c r="C26" s="102" t="str">
        <f>IFERROR(VLOOKUP(B26,'（別添３－１）人件費単価計算書'!$B$16:$H$76,4,FALSE),"")</f>
        <v/>
      </c>
      <c r="D26" s="6"/>
      <c r="E26" s="102" t="str">
        <f t="shared" si="0"/>
        <v/>
      </c>
    </row>
    <row r="27" spans="1:5" ht="39" customHeight="1">
      <c r="A27" s="10"/>
      <c r="B27" s="10"/>
      <c r="C27" s="103" t="str">
        <f>IFERROR(VLOOKUP(B27,'（別添３－１）人件費単価計算書'!$B$16:$H$76,4,FALSE),"")</f>
        <v/>
      </c>
      <c r="D27" s="7"/>
      <c r="E27" s="103" t="str">
        <f t="shared" si="0"/>
        <v/>
      </c>
    </row>
  </sheetData>
  <sheetProtection password="DC56" sheet="1" objects="1" scenarios="1"/>
  <phoneticPr fontId="3"/>
  <conditionalFormatting sqref="A4:B27 D4:D27">
    <cfRule type="cellIs" dxfId="1" priority="32" operator="equal">
      <formula>""</formula>
    </cfRule>
  </conditionalFormatting>
  <printOptions horizontalCentered="1"/>
  <pageMargins left="0.78740157480314965" right="0" top="0.74803149606299213" bottom="0.39370078740157483" header="0.31496062992125984" footer="0.31496062992125984"/>
  <pageSetup paperSize="9" scale="81" orientation="portrait" r:id="rId1"/>
  <headerFooter>
    <oddHeader>&amp;R&amp;"ＭＳ 明朝,標準"&amp;A &amp;P頁/ &amp;N頁</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プルダウン!$C$7:$C$47</xm:f>
          </x14:formula1>
          <xm:sqref>B4:B27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view="pageBreakPreview" zoomScaleNormal="85" zoomScaleSheetLayoutView="100" workbookViewId="0"/>
  </sheetViews>
  <sheetFormatPr defaultRowHeight="12"/>
  <cols>
    <col min="1" max="2" width="9" style="132"/>
    <col min="3" max="3" width="19.5" style="132" customWidth="1"/>
    <col min="4" max="15" width="11.5" style="132" customWidth="1"/>
    <col min="16" max="16384" width="9" style="132"/>
  </cols>
  <sheetData>
    <row r="1" spans="1:15">
      <c r="A1" s="131" t="s">
        <v>208</v>
      </c>
    </row>
    <row r="3" spans="1:15" ht="27.75" customHeight="1">
      <c r="A3" s="202" t="s">
        <v>57</v>
      </c>
      <c r="B3" s="203"/>
      <c r="C3" s="204"/>
      <c r="D3" s="205">
        <f>'（別添２）事業者基本情報'!C3</f>
        <v>0</v>
      </c>
      <c r="E3" s="205"/>
      <c r="F3" s="205"/>
      <c r="G3" s="205"/>
      <c r="H3" s="205"/>
      <c r="I3" s="133"/>
      <c r="J3" s="206" t="s">
        <v>122</v>
      </c>
      <c r="K3" s="206"/>
      <c r="L3" s="207"/>
      <c r="M3" s="207"/>
      <c r="N3" s="207"/>
      <c r="O3" s="207"/>
    </row>
    <row r="4" spans="1:15" ht="21.75" customHeight="1">
      <c r="A4" s="133"/>
      <c r="B4" s="133"/>
      <c r="C4" s="133"/>
      <c r="D4" s="133"/>
      <c r="E4" s="133"/>
      <c r="F4" s="133"/>
      <c r="G4" s="133"/>
      <c r="H4" s="133"/>
      <c r="I4" s="133"/>
      <c r="J4" s="133"/>
      <c r="K4" s="133"/>
      <c r="L4" s="133"/>
      <c r="M4" s="133"/>
      <c r="N4" s="133"/>
      <c r="O4" s="133"/>
    </row>
    <row r="5" spans="1:15" ht="20.25" customHeight="1">
      <c r="A5" s="56" t="s">
        <v>123</v>
      </c>
      <c r="B5" s="57"/>
      <c r="C5" s="58" t="s">
        <v>124</v>
      </c>
      <c r="D5" s="59" t="s">
        <v>125</v>
      </c>
      <c r="E5" s="60"/>
      <c r="F5" s="60"/>
      <c r="G5" s="60"/>
      <c r="H5" s="60"/>
      <c r="I5" s="60"/>
      <c r="J5" s="60"/>
      <c r="K5" s="61"/>
      <c r="L5" s="59" t="s">
        <v>126</v>
      </c>
      <c r="M5" s="60"/>
      <c r="N5" s="60"/>
      <c r="O5" s="61"/>
    </row>
    <row r="6" spans="1:15" ht="20.25" customHeight="1">
      <c r="A6" s="62"/>
      <c r="B6" s="63"/>
      <c r="C6" s="64"/>
      <c r="D6" s="65" t="s">
        <v>127</v>
      </c>
      <c r="E6" s="65" t="s">
        <v>128</v>
      </c>
      <c r="F6" s="65" t="s">
        <v>129</v>
      </c>
      <c r="G6" s="65" t="s">
        <v>130</v>
      </c>
      <c r="H6" s="65" t="s">
        <v>131</v>
      </c>
      <c r="I6" s="65" t="s">
        <v>132</v>
      </c>
      <c r="J6" s="65" t="s">
        <v>133</v>
      </c>
      <c r="K6" s="65" t="s">
        <v>134</v>
      </c>
      <c r="L6" s="65" t="s">
        <v>135</v>
      </c>
      <c r="M6" s="65" t="s">
        <v>136</v>
      </c>
      <c r="N6" s="65" t="s">
        <v>137</v>
      </c>
      <c r="O6" s="65" t="s">
        <v>138</v>
      </c>
    </row>
    <row r="7" spans="1:15" ht="20.25" customHeight="1">
      <c r="A7" s="134" t="s">
        <v>139</v>
      </c>
      <c r="B7" s="135" t="s">
        <v>140</v>
      </c>
      <c r="C7" s="135" t="s">
        <v>141</v>
      </c>
      <c r="D7" s="136">
        <v>0</v>
      </c>
      <c r="E7" s="136">
        <v>0</v>
      </c>
      <c r="F7" s="136">
        <v>0</v>
      </c>
      <c r="G7" s="136">
        <v>0</v>
      </c>
      <c r="H7" s="136">
        <v>0</v>
      </c>
      <c r="I7" s="136">
        <v>0</v>
      </c>
      <c r="J7" s="136">
        <v>0</v>
      </c>
      <c r="K7" s="136">
        <v>0</v>
      </c>
      <c r="L7" s="136">
        <v>0</v>
      </c>
      <c r="M7" s="136">
        <v>0</v>
      </c>
      <c r="N7" s="136">
        <v>0</v>
      </c>
      <c r="O7" s="136">
        <v>0</v>
      </c>
    </row>
    <row r="8" spans="1:15" ht="20.25" customHeight="1">
      <c r="A8" s="137" t="s">
        <v>142</v>
      </c>
      <c r="B8" s="135" t="s">
        <v>143</v>
      </c>
      <c r="C8" s="135" t="s">
        <v>144</v>
      </c>
      <c r="D8" s="136">
        <v>0</v>
      </c>
      <c r="E8" s="136">
        <v>0</v>
      </c>
      <c r="F8" s="136">
        <v>0</v>
      </c>
      <c r="G8" s="136">
        <v>0</v>
      </c>
      <c r="H8" s="136">
        <v>0</v>
      </c>
      <c r="I8" s="136">
        <v>0</v>
      </c>
      <c r="J8" s="136">
        <v>0</v>
      </c>
      <c r="K8" s="136">
        <v>0</v>
      </c>
      <c r="L8" s="136">
        <v>0</v>
      </c>
      <c r="M8" s="136">
        <v>0</v>
      </c>
      <c r="N8" s="136">
        <v>0</v>
      </c>
      <c r="O8" s="136">
        <v>0</v>
      </c>
    </row>
    <row r="9" spans="1:15" ht="20.25" customHeight="1">
      <c r="A9" s="137"/>
      <c r="B9" s="135" t="s">
        <v>143</v>
      </c>
      <c r="C9" s="135" t="s">
        <v>145</v>
      </c>
      <c r="D9" s="136">
        <v>0</v>
      </c>
      <c r="E9" s="136">
        <v>0</v>
      </c>
      <c r="F9" s="136">
        <v>0</v>
      </c>
      <c r="G9" s="136">
        <v>0</v>
      </c>
      <c r="H9" s="136">
        <v>0</v>
      </c>
      <c r="I9" s="136">
        <v>0</v>
      </c>
      <c r="J9" s="136">
        <v>0</v>
      </c>
      <c r="K9" s="136">
        <v>0</v>
      </c>
      <c r="L9" s="136">
        <v>0</v>
      </c>
      <c r="M9" s="136">
        <v>0</v>
      </c>
      <c r="N9" s="136">
        <v>0</v>
      </c>
      <c r="O9" s="136">
        <v>0</v>
      </c>
    </row>
    <row r="10" spans="1:15" ht="20.25" customHeight="1">
      <c r="A10" s="134" t="s">
        <v>146</v>
      </c>
      <c r="B10" s="135" t="s">
        <v>147</v>
      </c>
      <c r="C10" s="135" t="s">
        <v>148</v>
      </c>
      <c r="D10" s="136">
        <v>0</v>
      </c>
      <c r="E10" s="136">
        <v>0</v>
      </c>
      <c r="F10" s="136">
        <v>0</v>
      </c>
      <c r="G10" s="136">
        <v>0</v>
      </c>
      <c r="H10" s="136">
        <v>0</v>
      </c>
      <c r="I10" s="136">
        <v>0</v>
      </c>
      <c r="J10" s="136">
        <v>0</v>
      </c>
      <c r="K10" s="136">
        <v>0</v>
      </c>
      <c r="L10" s="136">
        <v>0</v>
      </c>
      <c r="M10" s="136">
        <v>0</v>
      </c>
      <c r="N10" s="136">
        <v>0</v>
      </c>
      <c r="O10" s="136">
        <v>0</v>
      </c>
    </row>
    <row r="11" spans="1:15" ht="20.25" customHeight="1">
      <c r="A11" s="137" t="s">
        <v>142</v>
      </c>
      <c r="B11" s="135" t="s">
        <v>143</v>
      </c>
      <c r="C11" s="135" t="s">
        <v>149</v>
      </c>
      <c r="D11" s="136">
        <v>0</v>
      </c>
      <c r="E11" s="136">
        <v>0</v>
      </c>
      <c r="F11" s="136">
        <v>0</v>
      </c>
      <c r="G11" s="136">
        <v>0</v>
      </c>
      <c r="H11" s="136">
        <v>0</v>
      </c>
      <c r="I11" s="136">
        <v>0</v>
      </c>
      <c r="J11" s="136">
        <v>0</v>
      </c>
      <c r="K11" s="136">
        <v>0</v>
      </c>
      <c r="L11" s="136">
        <v>0</v>
      </c>
      <c r="M11" s="136">
        <v>0</v>
      </c>
      <c r="N11" s="136">
        <v>0</v>
      </c>
      <c r="O11" s="136">
        <v>0</v>
      </c>
    </row>
    <row r="12" spans="1:15" ht="20.25" customHeight="1">
      <c r="A12" s="134" t="s">
        <v>150</v>
      </c>
      <c r="B12" s="135" t="s">
        <v>147</v>
      </c>
      <c r="C12" s="135" t="s">
        <v>151</v>
      </c>
      <c r="D12" s="136">
        <v>0</v>
      </c>
      <c r="E12" s="136">
        <v>0</v>
      </c>
      <c r="F12" s="136">
        <v>0</v>
      </c>
      <c r="G12" s="136">
        <v>0</v>
      </c>
      <c r="H12" s="136">
        <v>0</v>
      </c>
      <c r="I12" s="136">
        <v>0</v>
      </c>
      <c r="J12" s="136">
        <v>0</v>
      </c>
      <c r="K12" s="136">
        <v>0</v>
      </c>
      <c r="L12" s="136">
        <v>0</v>
      </c>
      <c r="M12" s="136">
        <v>0</v>
      </c>
      <c r="N12" s="136">
        <v>0</v>
      </c>
      <c r="O12" s="136">
        <v>0</v>
      </c>
    </row>
    <row r="13" spans="1:15" ht="20.25" customHeight="1">
      <c r="A13" s="137" t="s">
        <v>142</v>
      </c>
      <c r="B13" s="135" t="s">
        <v>143</v>
      </c>
      <c r="C13" s="135" t="s">
        <v>152</v>
      </c>
      <c r="D13" s="136">
        <v>0</v>
      </c>
      <c r="E13" s="136">
        <v>0</v>
      </c>
      <c r="F13" s="136">
        <v>0</v>
      </c>
      <c r="G13" s="136">
        <v>0</v>
      </c>
      <c r="H13" s="136">
        <v>0</v>
      </c>
      <c r="I13" s="136">
        <v>0</v>
      </c>
      <c r="J13" s="136">
        <v>0</v>
      </c>
      <c r="K13" s="136">
        <v>0</v>
      </c>
      <c r="L13" s="136">
        <v>0</v>
      </c>
      <c r="M13" s="136">
        <v>0</v>
      </c>
      <c r="N13" s="136">
        <v>0</v>
      </c>
      <c r="O13" s="136">
        <v>0</v>
      </c>
    </row>
    <row r="14" spans="1:15" ht="20.25" customHeight="1">
      <c r="A14" s="137"/>
      <c r="B14" s="135" t="s">
        <v>143</v>
      </c>
      <c r="C14" s="135" t="s">
        <v>153</v>
      </c>
      <c r="D14" s="136">
        <v>0</v>
      </c>
      <c r="E14" s="136">
        <v>0</v>
      </c>
      <c r="F14" s="136">
        <v>0</v>
      </c>
      <c r="G14" s="136">
        <v>0</v>
      </c>
      <c r="H14" s="136">
        <v>0</v>
      </c>
      <c r="I14" s="136">
        <v>0</v>
      </c>
      <c r="J14" s="136">
        <v>0</v>
      </c>
      <c r="K14" s="136">
        <v>0</v>
      </c>
      <c r="L14" s="136">
        <v>0</v>
      </c>
      <c r="M14" s="136">
        <v>0</v>
      </c>
      <c r="N14" s="136">
        <v>0</v>
      </c>
      <c r="O14" s="136">
        <v>0</v>
      </c>
    </row>
    <row r="15" spans="1:15" ht="20.25" customHeight="1">
      <c r="A15" s="138" t="s">
        <v>154</v>
      </c>
      <c r="B15" s="139"/>
      <c r="C15" s="140"/>
      <c r="D15" s="136">
        <v>0</v>
      </c>
      <c r="E15" s="136">
        <v>0</v>
      </c>
      <c r="F15" s="136">
        <v>0</v>
      </c>
      <c r="G15" s="136">
        <v>0</v>
      </c>
      <c r="H15" s="136">
        <v>0</v>
      </c>
      <c r="I15" s="136">
        <v>0</v>
      </c>
      <c r="J15" s="136">
        <v>0</v>
      </c>
      <c r="K15" s="136">
        <v>0</v>
      </c>
      <c r="L15" s="136">
        <v>0</v>
      </c>
      <c r="M15" s="136">
        <v>0</v>
      </c>
      <c r="N15" s="136">
        <v>0</v>
      </c>
      <c r="O15" s="136">
        <v>0</v>
      </c>
    </row>
    <row r="16" spans="1:15" ht="20.25" customHeight="1">
      <c r="A16" s="141" t="s">
        <v>155</v>
      </c>
      <c r="B16" s="142"/>
      <c r="C16" s="143"/>
      <c r="D16" s="144">
        <f>-SUM(D$7:D$9)-D$11-D$14-D$15</f>
        <v>0</v>
      </c>
      <c r="E16" s="144">
        <f t="shared" ref="E16:O16" si="0">-SUM(E$7:E$9)-E$11-E$14-E$15</f>
        <v>0</v>
      </c>
      <c r="F16" s="144">
        <f t="shared" si="0"/>
        <v>0</v>
      </c>
      <c r="G16" s="144">
        <f t="shared" si="0"/>
        <v>0</v>
      </c>
      <c r="H16" s="144">
        <f t="shared" si="0"/>
        <v>0</v>
      </c>
      <c r="I16" s="144">
        <f t="shared" si="0"/>
        <v>0</v>
      </c>
      <c r="J16" s="144">
        <f t="shared" si="0"/>
        <v>0</v>
      </c>
      <c r="K16" s="144">
        <f t="shared" si="0"/>
        <v>0</v>
      </c>
      <c r="L16" s="144">
        <f t="shared" si="0"/>
        <v>0</v>
      </c>
      <c r="M16" s="144">
        <f t="shared" si="0"/>
        <v>0</v>
      </c>
      <c r="N16" s="144">
        <f t="shared" si="0"/>
        <v>0</v>
      </c>
      <c r="O16" s="144">
        <f t="shared" si="0"/>
        <v>0</v>
      </c>
    </row>
    <row r="17" spans="1:15" ht="20.25" customHeight="1">
      <c r="A17" s="133"/>
      <c r="B17" s="133"/>
      <c r="C17" s="133"/>
      <c r="D17" s="133"/>
      <c r="E17" s="133"/>
      <c r="F17" s="133"/>
      <c r="G17" s="133"/>
      <c r="H17" s="133"/>
      <c r="I17" s="133"/>
      <c r="J17" s="133"/>
      <c r="K17" s="133"/>
      <c r="L17" s="133"/>
      <c r="M17" s="133"/>
      <c r="N17" s="133"/>
      <c r="O17" s="133"/>
    </row>
    <row r="18" spans="1:15" ht="20.25" customHeight="1">
      <c r="A18" s="133"/>
      <c r="B18" s="133"/>
      <c r="C18" s="133"/>
      <c r="D18" s="133"/>
      <c r="E18" s="133"/>
      <c r="F18" s="133"/>
      <c r="G18" s="133"/>
      <c r="H18" s="133"/>
      <c r="I18" s="133"/>
      <c r="J18" s="133"/>
      <c r="K18" s="198" t="s">
        <v>229</v>
      </c>
      <c r="L18" s="198"/>
      <c r="M18" s="198"/>
      <c r="N18" s="208">
        <v>300000</v>
      </c>
      <c r="O18" s="208"/>
    </row>
    <row r="19" spans="1:15" ht="20.25" customHeight="1">
      <c r="A19" s="133"/>
      <c r="B19" s="133"/>
      <c r="C19" s="133"/>
      <c r="D19" s="133"/>
      <c r="E19" s="133"/>
      <c r="F19" s="133"/>
      <c r="G19" s="133"/>
      <c r="H19" s="133"/>
      <c r="I19" s="133"/>
      <c r="J19" s="133"/>
      <c r="K19" s="198" t="s">
        <v>156</v>
      </c>
      <c r="L19" s="198"/>
      <c r="M19" s="198"/>
      <c r="N19" s="199">
        <f>AVERAGE(D16:O16)</f>
        <v>0</v>
      </c>
      <c r="O19" s="200"/>
    </row>
    <row r="20" spans="1:15" ht="20.25" customHeight="1">
      <c r="A20" s="133"/>
      <c r="B20" s="133"/>
      <c r="C20" s="133"/>
      <c r="D20" s="133"/>
      <c r="E20" s="133"/>
      <c r="F20" s="133"/>
      <c r="G20" s="133"/>
      <c r="H20" s="133"/>
      <c r="I20" s="133"/>
      <c r="J20" s="133"/>
      <c r="K20" s="198" t="s">
        <v>157</v>
      </c>
      <c r="L20" s="198"/>
      <c r="M20" s="198"/>
      <c r="N20" s="201" t="e">
        <f>N18/N19</f>
        <v>#DIV/0!</v>
      </c>
      <c r="O20" s="201"/>
    </row>
    <row r="21" spans="1:15">
      <c r="A21" s="133"/>
      <c r="B21" s="133"/>
      <c r="C21" s="133"/>
      <c r="D21" s="133"/>
      <c r="E21" s="133"/>
      <c r="F21" s="133"/>
      <c r="G21" s="133"/>
      <c r="H21" s="133"/>
      <c r="I21" s="133"/>
      <c r="J21" s="133"/>
      <c r="K21" s="133"/>
      <c r="L21" s="133"/>
      <c r="M21" s="133"/>
      <c r="N21" s="133"/>
      <c r="O21" s="133"/>
    </row>
    <row r="22" spans="1:15" ht="98.25" customHeight="1">
      <c r="A22" s="196" t="s">
        <v>158</v>
      </c>
      <c r="B22" s="196"/>
      <c r="C22" s="196"/>
      <c r="D22" s="197"/>
      <c r="E22" s="197"/>
      <c r="F22" s="197"/>
      <c r="G22" s="197"/>
      <c r="H22" s="197"/>
      <c r="I22" s="197"/>
      <c r="J22" s="197"/>
      <c r="K22" s="197"/>
      <c r="L22" s="197"/>
      <c r="M22" s="197"/>
      <c r="N22" s="197"/>
      <c r="O22" s="197"/>
    </row>
    <row r="23" spans="1:15" ht="98.25" customHeight="1">
      <c r="A23" s="196" t="s">
        <v>228</v>
      </c>
      <c r="B23" s="196"/>
      <c r="C23" s="196"/>
      <c r="D23" s="197"/>
      <c r="E23" s="197"/>
      <c r="F23" s="197"/>
      <c r="G23" s="197"/>
      <c r="H23" s="197"/>
      <c r="I23" s="197"/>
      <c r="J23" s="197"/>
      <c r="K23" s="197"/>
      <c r="L23" s="197"/>
      <c r="M23" s="197"/>
      <c r="N23" s="197"/>
      <c r="O23" s="197"/>
    </row>
  </sheetData>
  <sheetProtection password="DC56" sheet="1" objects="1" scenarios="1"/>
  <mergeCells count="14">
    <mergeCell ref="A3:C3"/>
    <mergeCell ref="D3:H3"/>
    <mergeCell ref="J3:K3"/>
    <mergeCell ref="L3:O3"/>
    <mergeCell ref="K18:M18"/>
    <mergeCell ref="N18:O18"/>
    <mergeCell ref="A23:C23"/>
    <mergeCell ref="D23:O23"/>
    <mergeCell ref="K19:M19"/>
    <mergeCell ref="N19:O19"/>
    <mergeCell ref="K20:M20"/>
    <mergeCell ref="N20:O20"/>
    <mergeCell ref="A22:C22"/>
    <mergeCell ref="D22:O22"/>
  </mergeCells>
  <phoneticPr fontId="3"/>
  <conditionalFormatting sqref="N18:O18 D7:O15">
    <cfRule type="cellIs" dxfId="0" priority="1" operator="equal">
      <formula>""</formula>
    </cfRule>
  </conditionalFormatting>
  <pageMargins left="0.70866141732283472" right="0.70866141732283472" top="0.78740157480314965" bottom="0"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zoomScale="90" zoomScaleNormal="90" workbookViewId="0">
      <selection activeCell="Q45" sqref="Q45"/>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340</v>
      </c>
      <c r="D2" s="4">
        <v>460</v>
      </c>
      <c r="G2" s="3">
        <v>1</v>
      </c>
      <c r="I2" s="4">
        <v>460</v>
      </c>
      <c r="J2" s="2">
        <v>1</v>
      </c>
      <c r="L2" s="4">
        <v>84420</v>
      </c>
    </row>
    <row r="3" spans="2:12">
      <c r="B3" s="2">
        <v>2</v>
      </c>
      <c r="C3" s="4">
        <v>400</v>
      </c>
      <c r="D3" s="4">
        <v>540</v>
      </c>
      <c r="G3" s="3">
        <v>84420</v>
      </c>
      <c r="I3" s="4">
        <v>540</v>
      </c>
      <c r="J3" s="2">
        <v>2</v>
      </c>
      <c r="L3" s="4">
        <v>97820</v>
      </c>
    </row>
    <row r="4" spans="2:12">
      <c r="B4" s="2">
        <v>3</v>
      </c>
      <c r="C4" s="4">
        <v>460</v>
      </c>
      <c r="D4" s="4">
        <v>620</v>
      </c>
      <c r="G4" s="3">
        <v>97820</v>
      </c>
      <c r="I4" s="4">
        <v>620</v>
      </c>
      <c r="J4" s="2">
        <v>3</v>
      </c>
      <c r="L4" s="4">
        <v>111220</v>
      </c>
    </row>
    <row r="5" spans="2:12">
      <c r="B5" s="2">
        <v>4</v>
      </c>
      <c r="C5" s="4">
        <v>520</v>
      </c>
      <c r="D5" s="4">
        <v>700</v>
      </c>
      <c r="G5" s="3">
        <v>111220</v>
      </c>
      <c r="I5" s="4">
        <v>700</v>
      </c>
      <c r="J5" s="2">
        <v>4</v>
      </c>
      <c r="L5" s="4">
        <v>124620</v>
      </c>
    </row>
    <row r="6" spans="2:12">
      <c r="B6" s="2">
        <v>5</v>
      </c>
      <c r="C6" s="4">
        <v>580</v>
      </c>
      <c r="D6" s="4">
        <v>780</v>
      </c>
      <c r="G6" s="3">
        <v>124620</v>
      </c>
      <c r="I6" s="4">
        <v>780</v>
      </c>
      <c r="J6" s="2">
        <v>5</v>
      </c>
      <c r="L6" s="4">
        <v>135340</v>
      </c>
    </row>
    <row r="7" spans="2:12">
      <c r="B7" s="2">
        <v>6</v>
      </c>
      <c r="C7" s="4">
        <v>620</v>
      </c>
      <c r="D7" s="4">
        <v>830</v>
      </c>
      <c r="G7" s="3">
        <v>135340</v>
      </c>
      <c r="I7" s="4">
        <v>830</v>
      </c>
      <c r="J7" s="2">
        <v>6</v>
      </c>
      <c r="L7" s="4">
        <v>143380</v>
      </c>
    </row>
    <row r="8" spans="2:12">
      <c r="B8" s="2">
        <v>7</v>
      </c>
      <c r="C8" s="4">
        <v>650</v>
      </c>
      <c r="D8" s="4">
        <v>880</v>
      </c>
      <c r="G8" s="3">
        <v>143380</v>
      </c>
      <c r="I8" s="4">
        <v>880</v>
      </c>
      <c r="J8" s="2">
        <v>7</v>
      </c>
      <c r="L8" s="4">
        <v>152760</v>
      </c>
    </row>
    <row r="9" spans="2:12">
      <c r="B9" s="2">
        <v>8</v>
      </c>
      <c r="C9" s="4">
        <v>700</v>
      </c>
      <c r="D9" s="4">
        <v>940</v>
      </c>
      <c r="G9" s="3">
        <v>152760</v>
      </c>
      <c r="I9" s="4">
        <v>940</v>
      </c>
      <c r="J9" s="2">
        <v>8</v>
      </c>
      <c r="L9" s="4">
        <v>163480</v>
      </c>
    </row>
    <row r="10" spans="2:12">
      <c r="B10" s="2">
        <v>9</v>
      </c>
      <c r="C10" s="4">
        <v>750</v>
      </c>
      <c r="D10" s="4">
        <v>1000</v>
      </c>
      <c r="G10" s="3">
        <v>163480</v>
      </c>
      <c r="I10" s="4">
        <v>1000</v>
      </c>
      <c r="J10" s="2">
        <v>9</v>
      </c>
      <c r="L10" s="4">
        <v>174200</v>
      </c>
    </row>
    <row r="11" spans="2:12">
      <c r="B11" s="2">
        <v>10</v>
      </c>
      <c r="C11" s="4">
        <v>800</v>
      </c>
      <c r="D11" s="4">
        <v>1070</v>
      </c>
      <c r="G11" s="3">
        <v>174200</v>
      </c>
      <c r="I11" s="4">
        <v>1070</v>
      </c>
      <c r="J11" s="2">
        <v>10</v>
      </c>
      <c r="L11" s="4">
        <v>184920</v>
      </c>
    </row>
    <row r="12" spans="2:12">
      <c r="B12" s="2">
        <v>11</v>
      </c>
      <c r="C12" s="4">
        <v>840</v>
      </c>
      <c r="D12" s="4">
        <v>1130</v>
      </c>
      <c r="G12" s="3">
        <v>184920</v>
      </c>
      <c r="I12" s="4">
        <v>1130</v>
      </c>
      <c r="J12" s="2">
        <v>11</v>
      </c>
      <c r="L12" s="4">
        <v>195640</v>
      </c>
    </row>
    <row r="13" spans="2:12">
      <c r="B13" s="2">
        <v>12</v>
      </c>
      <c r="C13" s="4">
        <v>890</v>
      </c>
      <c r="D13" s="4">
        <v>1200</v>
      </c>
      <c r="G13" s="3">
        <v>195640</v>
      </c>
      <c r="I13" s="4">
        <v>1200</v>
      </c>
      <c r="J13" s="2">
        <v>12</v>
      </c>
      <c r="L13" s="4">
        <v>207700</v>
      </c>
    </row>
    <row r="14" spans="2:12">
      <c r="B14" s="2">
        <v>13</v>
      </c>
      <c r="C14" s="4">
        <v>950</v>
      </c>
      <c r="D14" s="4">
        <v>1280</v>
      </c>
      <c r="G14" s="3">
        <v>207700</v>
      </c>
      <c r="I14" s="4">
        <v>1280</v>
      </c>
      <c r="J14" s="2">
        <v>13</v>
      </c>
      <c r="L14" s="4">
        <v>221100</v>
      </c>
    </row>
    <row r="15" spans="2:12">
      <c r="B15" s="2">
        <v>14</v>
      </c>
      <c r="C15" s="4">
        <v>1010</v>
      </c>
      <c r="D15" s="4">
        <v>1360</v>
      </c>
      <c r="G15" s="3">
        <v>221100</v>
      </c>
      <c r="I15" s="4">
        <v>1360</v>
      </c>
      <c r="J15" s="2">
        <v>14</v>
      </c>
      <c r="L15" s="4">
        <v>234500</v>
      </c>
    </row>
    <row r="16" spans="2:12">
      <c r="B16" s="2">
        <v>15</v>
      </c>
      <c r="C16" s="4">
        <v>1070</v>
      </c>
      <c r="D16" s="4">
        <v>1440</v>
      </c>
      <c r="G16" s="3">
        <v>234500</v>
      </c>
      <c r="I16" s="4">
        <v>1440</v>
      </c>
      <c r="J16" s="2">
        <v>15</v>
      </c>
      <c r="L16" s="4">
        <v>247900</v>
      </c>
    </row>
    <row r="17" spans="2:12">
      <c r="B17" s="2">
        <v>16</v>
      </c>
      <c r="C17" s="4">
        <v>1130</v>
      </c>
      <c r="D17" s="4">
        <v>1520</v>
      </c>
      <c r="G17" s="3">
        <v>247900</v>
      </c>
      <c r="I17" s="4">
        <v>1520</v>
      </c>
      <c r="J17" s="2">
        <v>16</v>
      </c>
      <c r="L17" s="4">
        <v>261300</v>
      </c>
    </row>
    <row r="18" spans="2:12">
      <c r="B18" s="2">
        <v>17</v>
      </c>
      <c r="C18" s="4">
        <v>1190</v>
      </c>
      <c r="D18" s="4">
        <v>1600</v>
      </c>
      <c r="G18" s="3">
        <v>261300</v>
      </c>
      <c r="I18" s="4">
        <v>1600</v>
      </c>
      <c r="J18" s="2">
        <v>17</v>
      </c>
      <c r="L18" s="4">
        <v>281400</v>
      </c>
    </row>
    <row r="19" spans="2:12">
      <c r="B19" s="2">
        <v>18</v>
      </c>
      <c r="C19" s="4">
        <v>1310</v>
      </c>
      <c r="D19" s="4">
        <v>1760</v>
      </c>
      <c r="G19" s="3">
        <v>281400</v>
      </c>
      <c r="I19" s="4">
        <v>1760</v>
      </c>
      <c r="J19" s="2">
        <v>18</v>
      </c>
      <c r="L19" s="4">
        <v>308200</v>
      </c>
    </row>
    <row r="20" spans="2:12">
      <c r="B20" s="2">
        <v>19</v>
      </c>
      <c r="C20" s="4">
        <v>1430</v>
      </c>
      <c r="D20" s="4">
        <v>1920</v>
      </c>
      <c r="G20" s="3">
        <v>308200</v>
      </c>
      <c r="I20" s="4">
        <v>1920</v>
      </c>
      <c r="J20" s="2">
        <v>19</v>
      </c>
      <c r="L20" s="4">
        <v>335000</v>
      </c>
    </row>
    <row r="21" spans="2:12">
      <c r="B21" s="2">
        <v>20</v>
      </c>
      <c r="C21" s="4">
        <v>1550</v>
      </c>
      <c r="D21" s="4">
        <v>2080</v>
      </c>
      <c r="G21" s="3">
        <v>335000</v>
      </c>
      <c r="I21" s="4">
        <v>2080</v>
      </c>
      <c r="J21" s="2">
        <v>20</v>
      </c>
      <c r="L21" s="4">
        <v>361800</v>
      </c>
    </row>
    <row r="22" spans="2:12">
      <c r="B22" s="2">
        <v>21</v>
      </c>
      <c r="C22" s="4">
        <v>1670</v>
      </c>
      <c r="D22" s="4">
        <v>2240</v>
      </c>
      <c r="G22" s="3">
        <v>361800</v>
      </c>
      <c r="I22" s="4">
        <v>2240</v>
      </c>
      <c r="J22" s="2">
        <v>21</v>
      </c>
      <c r="L22" s="4">
        <v>388600</v>
      </c>
    </row>
    <row r="23" spans="2:12">
      <c r="B23" s="2">
        <v>22</v>
      </c>
      <c r="C23" s="4">
        <v>1790</v>
      </c>
      <c r="D23" s="4">
        <v>2400</v>
      </c>
      <c r="G23" s="3">
        <v>388600</v>
      </c>
      <c r="I23" s="4">
        <v>2400</v>
      </c>
      <c r="J23" s="2">
        <v>22</v>
      </c>
      <c r="L23" s="4">
        <v>415400</v>
      </c>
    </row>
    <row r="24" spans="2:12">
      <c r="B24" s="2">
        <v>23</v>
      </c>
      <c r="C24" s="4">
        <v>1910</v>
      </c>
      <c r="D24" s="4">
        <v>2560</v>
      </c>
      <c r="G24" s="3">
        <v>415400</v>
      </c>
      <c r="I24" s="4">
        <v>2560</v>
      </c>
      <c r="J24" s="2">
        <v>23</v>
      </c>
      <c r="L24" s="4">
        <v>442200</v>
      </c>
    </row>
    <row r="25" spans="2:12">
      <c r="B25" s="2">
        <v>24</v>
      </c>
      <c r="C25" s="4">
        <v>2020</v>
      </c>
      <c r="D25" s="4">
        <v>2720</v>
      </c>
      <c r="G25" s="3">
        <v>442200</v>
      </c>
      <c r="I25" s="4">
        <v>2720</v>
      </c>
      <c r="J25" s="2">
        <v>24</v>
      </c>
      <c r="L25" s="4">
        <v>469000</v>
      </c>
    </row>
    <row r="26" spans="2:12">
      <c r="B26" s="2">
        <v>25</v>
      </c>
      <c r="C26" s="4">
        <v>2140</v>
      </c>
      <c r="D26" s="4">
        <v>2880</v>
      </c>
      <c r="G26" s="3">
        <v>469000</v>
      </c>
      <c r="I26" s="4">
        <v>2880</v>
      </c>
      <c r="J26" s="2">
        <v>25</v>
      </c>
      <c r="L26" s="4">
        <v>495800</v>
      </c>
    </row>
    <row r="27" spans="2:12">
      <c r="B27" s="2">
        <v>26</v>
      </c>
      <c r="C27" s="4">
        <v>2260</v>
      </c>
      <c r="D27" s="4">
        <v>3040</v>
      </c>
      <c r="G27" s="3">
        <v>495800</v>
      </c>
      <c r="I27" s="4">
        <v>3040</v>
      </c>
      <c r="J27" s="2">
        <v>26</v>
      </c>
      <c r="L27" s="4">
        <v>529300</v>
      </c>
    </row>
    <row r="28" spans="2:12">
      <c r="B28" s="2">
        <v>27</v>
      </c>
      <c r="C28" s="4">
        <v>2440</v>
      </c>
      <c r="D28" s="4">
        <v>3280</v>
      </c>
      <c r="G28" s="3">
        <v>529300</v>
      </c>
      <c r="I28" s="4">
        <v>3280</v>
      </c>
      <c r="J28" s="2">
        <v>27</v>
      </c>
      <c r="L28" s="4">
        <v>569500</v>
      </c>
    </row>
    <row r="29" spans="2:12">
      <c r="B29" s="2">
        <v>28</v>
      </c>
      <c r="C29" s="4">
        <v>2620</v>
      </c>
      <c r="D29" s="4">
        <v>3520</v>
      </c>
      <c r="G29" s="3">
        <v>569500</v>
      </c>
      <c r="I29" s="4">
        <v>3520</v>
      </c>
      <c r="J29" s="2">
        <v>28</v>
      </c>
      <c r="L29" s="4">
        <v>609700</v>
      </c>
    </row>
    <row r="30" spans="2:12">
      <c r="B30" s="2">
        <v>29</v>
      </c>
      <c r="C30" s="4">
        <v>2800</v>
      </c>
      <c r="D30" s="4">
        <v>3760</v>
      </c>
      <c r="G30" s="3">
        <v>609700</v>
      </c>
      <c r="I30" s="4">
        <v>3760</v>
      </c>
      <c r="J30" s="2">
        <v>29</v>
      </c>
      <c r="L30" s="4">
        <v>649900</v>
      </c>
    </row>
    <row r="31" spans="2:12">
      <c r="B31" s="2">
        <v>30</v>
      </c>
      <c r="C31" s="4">
        <v>2980</v>
      </c>
      <c r="D31" s="4">
        <v>4000</v>
      </c>
      <c r="G31" s="3">
        <v>649900</v>
      </c>
      <c r="I31" s="4">
        <v>4000</v>
      </c>
      <c r="J31" s="2">
        <v>30</v>
      </c>
      <c r="L31" s="4">
        <v>690100</v>
      </c>
    </row>
    <row r="32" spans="2:12">
      <c r="B32" s="2">
        <v>31</v>
      </c>
      <c r="C32" s="4">
        <v>3160</v>
      </c>
      <c r="D32" s="4">
        <v>4240</v>
      </c>
      <c r="G32" s="3">
        <v>690100</v>
      </c>
      <c r="I32" s="4">
        <v>4240</v>
      </c>
      <c r="J32" s="2">
        <v>31</v>
      </c>
      <c r="L32" s="4">
        <v>730300</v>
      </c>
    </row>
    <row r="33" spans="2:12">
      <c r="B33" s="2">
        <v>32</v>
      </c>
      <c r="C33" s="4">
        <v>3340</v>
      </c>
      <c r="D33" s="4">
        <v>4480</v>
      </c>
      <c r="G33" s="3">
        <v>730300</v>
      </c>
      <c r="I33" s="4">
        <v>4480</v>
      </c>
      <c r="J33" s="2">
        <v>32</v>
      </c>
      <c r="L33" s="4">
        <v>770500</v>
      </c>
    </row>
    <row r="34" spans="2:12">
      <c r="B34" s="2">
        <v>33</v>
      </c>
      <c r="C34" s="4">
        <v>3520</v>
      </c>
      <c r="D34" s="4">
        <v>4720</v>
      </c>
      <c r="G34" s="3">
        <v>770500</v>
      </c>
      <c r="I34" s="4">
        <v>4720</v>
      </c>
      <c r="J34" s="2">
        <v>33</v>
      </c>
      <c r="L34" s="4">
        <v>810700</v>
      </c>
    </row>
    <row r="35" spans="2:12">
      <c r="B35" s="2">
        <v>34</v>
      </c>
      <c r="C35" s="4">
        <v>3700</v>
      </c>
      <c r="D35" s="4">
        <v>4960</v>
      </c>
      <c r="G35" s="3">
        <v>810700</v>
      </c>
      <c r="I35" s="4">
        <v>4960</v>
      </c>
      <c r="J35" s="2">
        <v>34</v>
      </c>
      <c r="L35" s="4">
        <v>850900</v>
      </c>
    </row>
    <row r="36" spans="2:12">
      <c r="B36" s="2">
        <v>35</v>
      </c>
      <c r="C36" s="4">
        <v>3880</v>
      </c>
      <c r="D36" s="4">
        <v>5200</v>
      </c>
      <c r="G36" s="3">
        <v>850900</v>
      </c>
      <c r="I36" s="4">
        <v>5200</v>
      </c>
      <c r="J36" s="2">
        <v>35</v>
      </c>
      <c r="L36" s="4">
        <v>891100</v>
      </c>
    </row>
    <row r="37" spans="2:12">
      <c r="B37" s="2">
        <v>36</v>
      </c>
      <c r="C37" s="4">
        <v>4050</v>
      </c>
      <c r="D37" s="4">
        <v>5440</v>
      </c>
      <c r="G37" s="3">
        <v>891100</v>
      </c>
      <c r="I37" s="4">
        <v>5440</v>
      </c>
      <c r="J37" s="2">
        <v>36</v>
      </c>
      <c r="L37" s="4">
        <v>931300</v>
      </c>
    </row>
    <row r="38" spans="2:12">
      <c r="B38" s="2">
        <v>37</v>
      </c>
      <c r="C38" s="4">
        <v>4230</v>
      </c>
      <c r="D38" s="4">
        <v>5680</v>
      </c>
      <c r="G38" s="3">
        <v>931300</v>
      </c>
      <c r="I38" s="4">
        <v>5680</v>
      </c>
      <c r="J38" s="2">
        <v>37</v>
      </c>
      <c r="L38" s="4">
        <v>978200</v>
      </c>
    </row>
    <row r="39" spans="2:12">
      <c r="B39" s="2">
        <v>38</v>
      </c>
      <c r="C39" s="4">
        <v>4470</v>
      </c>
      <c r="D39" s="4">
        <v>6000</v>
      </c>
      <c r="G39" s="3">
        <v>978200</v>
      </c>
      <c r="I39" s="4">
        <v>6000</v>
      </c>
      <c r="J39" s="2">
        <v>38</v>
      </c>
      <c r="L39" s="4">
        <v>1031800</v>
      </c>
    </row>
    <row r="40" spans="2:12">
      <c r="B40" s="2">
        <v>39</v>
      </c>
      <c r="C40" s="4">
        <v>4710</v>
      </c>
      <c r="D40" s="4">
        <v>6320</v>
      </c>
      <c r="G40" s="3">
        <v>1031800</v>
      </c>
      <c r="I40" s="4">
        <v>6320</v>
      </c>
      <c r="J40" s="2">
        <v>39</v>
      </c>
      <c r="L40" s="4">
        <v>1085400</v>
      </c>
    </row>
    <row r="41" spans="2:12">
      <c r="B41" s="2">
        <v>40</v>
      </c>
      <c r="C41" s="4">
        <v>4950</v>
      </c>
      <c r="D41" s="4">
        <v>6640</v>
      </c>
      <c r="G41" s="3">
        <v>1085400</v>
      </c>
      <c r="I41" s="4">
        <v>6640</v>
      </c>
      <c r="J41" s="2">
        <v>40</v>
      </c>
      <c r="L41" s="4">
        <v>1145700</v>
      </c>
    </row>
    <row r="42" spans="2:12">
      <c r="B42" s="2">
        <v>41</v>
      </c>
      <c r="C42" s="4">
        <v>5250</v>
      </c>
      <c r="D42" s="4">
        <v>7040</v>
      </c>
      <c r="G42" s="3">
        <v>1145700</v>
      </c>
      <c r="I42" s="4">
        <v>7040</v>
      </c>
      <c r="J42" s="2">
        <v>41</v>
      </c>
      <c r="L42" s="4">
        <v>1212700</v>
      </c>
    </row>
    <row r="43" spans="2:12">
      <c r="B43" s="2">
        <v>42</v>
      </c>
      <c r="C43" s="4">
        <v>5550</v>
      </c>
      <c r="D43" s="4">
        <v>7440</v>
      </c>
      <c r="G43" s="3">
        <v>1212700</v>
      </c>
      <c r="I43" s="4">
        <v>7440</v>
      </c>
      <c r="J43" s="2">
        <v>42</v>
      </c>
      <c r="L43" s="4">
        <v>1279700</v>
      </c>
    </row>
    <row r="44" spans="2:12">
      <c r="B44" s="2">
        <v>43</v>
      </c>
      <c r="C44" s="4">
        <v>5850</v>
      </c>
      <c r="D44" s="4">
        <v>7840</v>
      </c>
      <c r="G44" s="3">
        <v>1279700</v>
      </c>
      <c r="I44" s="4">
        <v>7840</v>
      </c>
      <c r="J44" s="2">
        <v>43</v>
      </c>
      <c r="L44" s="4">
        <v>1346700</v>
      </c>
    </row>
    <row r="45" spans="2:12">
      <c r="B45" s="2">
        <v>44</v>
      </c>
      <c r="C45" s="4">
        <v>6140</v>
      </c>
      <c r="D45" s="4">
        <v>8240</v>
      </c>
      <c r="G45" s="3">
        <v>1346700</v>
      </c>
      <c r="I45" s="4">
        <v>8240</v>
      </c>
      <c r="J45" s="2">
        <v>44</v>
      </c>
      <c r="L45" s="4">
        <v>1413700</v>
      </c>
    </row>
    <row r="46" spans="2:12">
      <c r="B46" s="2">
        <v>45</v>
      </c>
      <c r="C46" s="4">
        <v>6500</v>
      </c>
      <c r="D46" s="4">
        <v>8720</v>
      </c>
      <c r="G46" s="3">
        <v>1413700</v>
      </c>
      <c r="I46" s="4">
        <v>8720</v>
      </c>
      <c r="J46" s="2">
        <v>45</v>
      </c>
      <c r="L46" s="4">
        <v>1494100</v>
      </c>
    </row>
    <row r="47" spans="2:12">
      <c r="B47" s="2">
        <v>46</v>
      </c>
      <c r="C47" s="4">
        <v>6860</v>
      </c>
      <c r="D47" s="4">
        <v>9200</v>
      </c>
      <c r="G47" s="3">
        <v>1494100</v>
      </c>
      <c r="I47" s="4">
        <v>9200</v>
      </c>
      <c r="J47" s="2">
        <v>46</v>
      </c>
      <c r="L47" s="4">
        <v>1574500</v>
      </c>
    </row>
    <row r="48" spans="2:12">
      <c r="B48" s="2">
        <v>47</v>
      </c>
      <c r="C48" s="4">
        <v>7220</v>
      </c>
      <c r="D48" s="4">
        <v>9680</v>
      </c>
      <c r="G48" s="3">
        <v>1574500</v>
      </c>
      <c r="I48" s="4">
        <v>9680</v>
      </c>
      <c r="J48" s="2">
        <v>47</v>
      </c>
      <c r="L48" s="4">
        <v>1654900</v>
      </c>
    </row>
    <row r="49" spans="2:12">
      <c r="B49" s="2">
        <v>48</v>
      </c>
      <c r="C49" s="4">
        <v>7580</v>
      </c>
      <c r="D49" s="4">
        <v>10160</v>
      </c>
      <c r="G49" s="3">
        <v>1654900</v>
      </c>
      <c r="I49" s="4">
        <v>10160</v>
      </c>
      <c r="J49" s="2">
        <v>48</v>
      </c>
      <c r="L49" s="4">
        <v>1735300</v>
      </c>
    </row>
    <row r="50" spans="2:12">
      <c r="B50" s="2">
        <v>49</v>
      </c>
      <c r="C50" s="4">
        <v>7940</v>
      </c>
      <c r="D50" s="4">
        <v>10640</v>
      </c>
      <c r="G50" s="3">
        <v>1735300</v>
      </c>
      <c r="I50" s="4">
        <v>10640</v>
      </c>
      <c r="J50" s="2">
        <v>49</v>
      </c>
      <c r="L50" s="4">
        <v>1815700</v>
      </c>
    </row>
    <row r="51" spans="2:12">
      <c r="B51" s="2">
        <v>50</v>
      </c>
      <c r="C51" s="4">
        <v>8290</v>
      </c>
      <c r="D51" s="4">
        <v>11120</v>
      </c>
      <c r="G51" s="3">
        <v>1815700</v>
      </c>
      <c r="I51" s="4">
        <v>11120</v>
      </c>
      <c r="J51" s="2">
        <v>50</v>
      </c>
      <c r="L51" s="4"/>
    </row>
  </sheetData>
  <phoneticPr fontId="3"/>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提出書類一覧</vt:lpstr>
      <vt:lpstr>（別添２）事業者基本情報</vt:lpstr>
      <vt:lpstr>（別添３）支出計画書</vt:lpstr>
      <vt:lpstr>（様式第１）交付申請書※要押印</vt:lpstr>
      <vt:lpstr>（別添）役員名簿</vt:lpstr>
      <vt:lpstr>（別添３－１）人件費単価計算書</vt:lpstr>
      <vt:lpstr>（別添３－２）人件費計算根拠</vt:lpstr>
      <vt:lpstr>（別添４）キャッシュフロー報告書および資金調達計画書</vt:lpstr>
      <vt:lpstr>健保等級単価一覧表</vt:lpstr>
      <vt:lpstr>プルダウン</vt:lpstr>
      <vt:lpstr>'（別添）役員名簿'!Print_Area</vt:lpstr>
      <vt:lpstr>'（別添２）事業者基本情報'!Print_Area</vt:lpstr>
      <vt:lpstr>'（別添３）支出計画書'!Print_Area</vt:lpstr>
      <vt:lpstr>'（別添３－１）人件費単価計算書'!Print_Area</vt:lpstr>
      <vt:lpstr>'（別添３－２）人件費計算根拠'!Print_Area</vt:lpstr>
      <vt:lpstr>'（様式第１）交付申請書※要押印'!Print_Area</vt:lpstr>
      <vt:lpstr>'（別添３）支出計画書'!Print_Titles</vt:lpstr>
      <vt:lpstr>'（別添３－２）人件費計算根拠'!Print_Titles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大貫 賢二</cp:lastModifiedBy>
  <cp:lastPrinted>2019-04-04T05:35:11Z</cp:lastPrinted>
  <dcterms:created xsi:type="dcterms:W3CDTF">2018-03-20T02:48:56Z</dcterms:created>
  <dcterms:modified xsi:type="dcterms:W3CDTF">2019-04-15T05:16:34Z</dcterms:modified>
</cp:coreProperties>
</file>