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masak\Desktop\"/>
    </mc:Choice>
  </mc:AlternateContent>
  <xr:revisionPtr revIDLastSave="0" documentId="13_ncr:1_{08E14981-62F3-46D7-BFE9-B79F03D08EDB}" xr6:coauthVersionLast="45" xr6:coauthVersionMax="45" xr10:uidLastSave="{00000000-0000-0000-0000-000000000000}"/>
  <bookViews>
    <workbookView xWindow="-108" yWindow="-108" windowWidth="23256" windowHeight="12576" xr2:uid="{00000000-000D-0000-FFFF-FFFF00000000}"/>
  </bookViews>
  <sheets>
    <sheet name="提出書類一覧" sheetId="16" r:id="rId1"/>
    <sheet name="（別添２）事業者基本情報" sheetId="17" r:id="rId2"/>
    <sheet name="（別添３）支出計画書" sheetId="20" r:id="rId3"/>
    <sheet name="（様式第１）交付申請書※要押印" sheetId="18" r:id="rId4"/>
    <sheet name="（別添）役員名簿" sheetId="19" r:id="rId5"/>
    <sheet name="（別添３－１）人件費単価計算書" sheetId="8" r:id="rId6"/>
    <sheet name="（別添４）キャッシュフロー報告書および資金調達計画書" sheetId="15" r:id="rId7"/>
    <sheet name="（別添３－２）人件費計算根拠" sheetId="11" r:id="rId8"/>
    <sheet name="健保等級単価一覧表" sheetId="9" state="hidden" r:id="rId9"/>
    <sheet name="プルダウン" sheetId="5" state="hidden" r:id="rId10"/>
  </sheets>
  <definedNames>
    <definedName name="_xlnm._FilterDatabase" localSheetId="2" hidden="1">'（別添３）支出計画書'!$A$13:$S$13</definedName>
    <definedName name="_xlnm.Print_Area" localSheetId="4">'（別添）役員名簿'!$A$1:$I$39</definedName>
    <definedName name="_xlnm.Print_Area" localSheetId="1">'（別添２）事業者基本情報'!$A$1:$C$31</definedName>
    <definedName name="_xlnm.Print_Area" localSheetId="2">'（別添３）支出計画書'!$A$1:$M$28</definedName>
    <definedName name="_xlnm.Print_Area" localSheetId="5">'（別添３－１）人件費単価計算書'!$B$2:$H$76</definedName>
    <definedName name="_xlnm.Print_Area" localSheetId="7">'（別添３－２）人件費計算根拠'!$A$1:$E$27</definedName>
    <definedName name="_xlnm.Print_Area" localSheetId="6">'（別添４）キャッシュフロー報告書および資金調達計画書'!$A$1:$O$23</definedName>
    <definedName name="_xlnm.Print_Area" localSheetId="3">'（様式第１）交付申請書※要押印'!$A$1:$G$36</definedName>
    <definedName name="_xlnm.Print_Area" localSheetId="0">提出書類一覧!$A$1:$D$17</definedName>
    <definedName name="_xlnm.Print_Titles" localSheetId="2">'（別添３）支出計画書'!$13:$13</definedName>
    <definedName name="_xlnm.Print_Titles" localSheetId="7">'（別添３－２）人件費計算根拠'!$3:$3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8" l="1"/>
  <c r="O16" i="15" l="1"/>
  <c r="N16" i="15"/>
  <c r="M16" i="15"/>
  <c r="L16" i="15"/>
  <c r="K16" i="15"/>
  <c r="J16" i="15"/>
  <c r="I16" i="15"/>
  <c r="H16" i="15"/>
  <c r="G16" i="15"/>
  <c r="F16" i="15"/>
  <c r="E16" i="15"/>
  <c r="D16" i="15"/>
  <c r="N19" i="15" l="1"/>
  <c r="D3" i="15" l="1"/>
  <c r="J6" i="20" l="1"/>
  <c r="B4" i="20" l="1"/>
  <c r="J10" i="20"/>
  <c r="J9" i="20"/>
  <c r="J8" i="20"/>
  <c r="J7" i="20"/>
  <c r="J11" i="20" l="1"/>
  <c r="G8" i="8"/>
  <c r="G7" i="8"/>
  <c r="O10" i="20" l="1"/>
  <c r="D31" i="18" s="1"/>
  <c r="C31" i="18"/>
  <c r="N11" i="20"/>
  <c r="F10" i="18"/>
  <c r="F9" i="18"/>
  <c r="F8" i="18"/>
  <c r="O11" i="20" l="1"/>
  <c r="F31" i="18" s="1"/>
  <c r="F32" i="18" s="1"/>
  <c r="C32" i="18"/>
  <c r="D43" i="8"/>
  <c r="D44" i="8"/>
  <c r="D45" i="8"/>
  <c r="D46" i="8"/>
  <c r="D47" i="8"/>
  <c r="D48" i="8"/>
  <c r="D49" i="8"/>
  <c r="D50" i="8"/>
  <c r="D42" i="8"/>
  <c r="D41" i="8"/>
  <c r="E42" i="8"/>
  <c r="E43" i="8"/>
  <c r="E44" i="8"/>
  <c r="E45" i="8"/>
  <c r="E46" i="8"/>
  <c r="E47" i="8"/>
  <c r="E48" i="8"/>
  <c r="E49" i="8"/>
  <c r="E50" i="8"/>
  <c r="E41" i="8"/>
  <c r="D32" i="18" l="1"/>
  <c r="E58" i="8"/>
  <c r="E17" i="8"/>
  <c r="E18" i="8"/>
  <c r="E19" i="8"/>
  <c r="E20" i="8"/>
  <c r="E21" i="8"/>
  <c r="E22" i="8"/>
  <c r="E23" i="8"/>
  <c r="E24" i="8"/>
  <c r="E25" i="8"/>
  <c r="E26" i="8"/>
  <c r="E27" i="8"/>
  <c r="E28" i="8"/>
  <c r="E29" i="8"/>
  <c r="E30" i="8"/>
  <c r="E31" i="8"/>
  <c r="E32" i="8"/>
  <c r="E16" i="8"/>
  <c r="C8" i="11" l="1"/>
  <c r="C4" i="11" l="1"/>
  <c r="N20" i="15" l="1"/>
  <c r="C27" i="11"/>
  <c r="E27" i="11" s="1"/>
  <c r="C26" i="11"/>
  <c r="E26" i="11" s="1"/>
  <c r="C25" i="11"/>
  <c r="E25" i="11" s="1"/>
  <c r="C24" i="11"/>
  <c r="E24" i="11" s="1"/>
  <c r="C23" i="11"/>
  <c r="E23" i="11" s="1"/>
  <c r="C22" i="11"/>
  <c r="E22" i="11" s="1"/>
  <c r="C21" i="11"/>
  <c r="E21" i="11" s="1"/>
  <c r="C20" i="11"/>
  <c r="E20" i="11" s="1"/>
  <c r="C19" i="11"/>
  <c r="E19" i="11" s="1"/>
  <c r="C18" i="11"/>
  <c r="E18" i="11" s="1"/>
  <c r="C17" i="11"/>
  <c r="E17" i="11" s="1"/>
  <c r="C16" i="11"/>
  <c r="E16" i="11" s="1"/>
  <c r="C15" i="11"/>
  <c r="E15" i="11" s="1"/>
  <c r="C14" i="11"/>
  <c r="E14" i="11" s="1"/>
  <c r="C13" i="11"/>
  <c r="E13" i="11" s="1"/>
  <c r="C12" i="11"/>
  <c r="E12" i="11" s="1"/>
  <c r="C11" i="11"/>
  <c r="E11" i="11" s="1"/>
  <c r="C10" i="11"/>
  <c r="E10" i="11" s="1"/>
  <c r="C9" i="11"/>
  <c r="E9" i="11" s="1"/>
  <c r="E8" i="11"/>
  <c r="C7" i="11"/>
  <c r="E7" i="11" s="1"/>
  <c r="C6" i="11"/>
  <c r="E6" i="11" s="1"/>
  <c r="A16" i="8"/>
  <c r="E61" i="8" l="1"/>
  <c r="E62" i="8"/>
  <c r="E63" i="8"/>
  <c r="A19" i="8" l="1"/>
  <c r="A20" i="8"/>
  <c r="A21" i="8"/>
  <c r="A22" i="8"/>
  <c r="A23" i="8"/>
  <c r="A24" i="8"/>
  <c r="A25" i="8"/>
  <c r="A26" i="8"/>
  <c r="A27" i="8"/>
  <c r="A28" i="8"/>
  <c r="A29" i="8"/>
  <c r="A59" i="8"/>
  <c r="A60" i="8"/>
  <c r="A61" i="8"/>
  <c r="A62" i="8"/>
  <c r="A63" i="8"/>
  <c r="A64" i="8"/>
  <c r="A65" i="8"/>
  <c r="A66" i="8"/>
  <c r="A67" i="8"/>
  <c r="A58" i="8"/>
  <c r="A42" i="8"/>
  <c r="A43" i="8"/>
  <c r="A44" i="8"/>
  <c r="A45" i="8"/>
  <c r="A46" i="8"/>
  <c r="A47" i="8"/>
  <c r="A48" i="8"/>
  <c r="A49" i="8"/>
  <c r="A50" i="8"/>
  <c r="A41" i="8"/>
  <c r="A18" i="8"/>
  <c r="A30" i="8"/>
  <c r="A31" i="8"/>
  <c r="A32" i="8"/>
  <c r="A17" i="8"/>
  <c r="C46" i="5" l="1"/>
  <c r="C45" i="5"/>
  <c r="C44" i="5"/>
  <c r="C43" i="5"/>
  <c r="C8" i="5"/>
  <c r="C7" i="5"/>
  <c r="C39" i="5"/>
  <c r="C35" i="5"/>
  <c r="C31" i="5"/>
  <c r="C27" i="5"/>
  <c r="C23" i="5"/>
  <c r="C19" i="5"/>
  <c r="C15" i="5"/>
  <c r="C11" i="5"/>
  <c r="C42" i="5"/>
  <c r="C38" i="5"/>
  <c r="C34" i="5"/>
  <c r="C30" i="5"/>
  <c r="C26" i="5"/>
  <c r="C22" i="5"/>
  <c r="C18" i="5"/>
  <c r="C14" i="5"/>
  <c r="C10" i="5"/>
  <c r="C41" i="5"/>
  <c r="C37" i="5"/>
  <c r="C33" i="5"/>
  <c r="C29" i="5"/>
  <c r="C25" i="5"/>
  <c r="C21" i="5"/>
  <c r="C17" i="5"/>
  <c r="C13" i="5"/>
  <c r="C9" i="5"/>
  <c r="C40" i="5"/>
  <c r="C36" i="5"/>
  <c r="C32" i="5"/>
  <c r="C28" i="5"/>
  <c r="C24" i="5"/>
  <c r="C20" i="5"/>
  <c r="C16" i="5"/>
  <c r="C12" i="5"/>
  <c r="E67" i="8"/>
  <c r="E66" i="8"/>
  <c r="E65" i="8"/>
  <c r="E64" i="8"/>
  <c r="E60" i="8"/>
  <c r="E59" i="8"/>
  <c r="C5" i="11"/>
  <c r="E5" i="11" s="1"/>
  <c r="E4" i="11"/>
  <c r="E2" i="11" l="1"/>
</calcChain>
</file>

<file path=xl/sharedStrings.xml><?xml version="1.0" encoding="utf-8"?>
<sst xmlns="http://schemas.openxmlformats.org/spreadsheetml/2006/main" count="265" uniqueCount="242">
  <si>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</si>
  <si>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</si>
  <si>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</si>
  <si>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</si>
  <si>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</si>
  <si>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</si>
  <si>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</si>
  <si>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</si>
  <si>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</si>
  <si>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</si>
  <si>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</si>
  <si>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</si>
  <si>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</si>
  <si>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</si>
  <si>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</si>
  <si>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</si>
  <si>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</si>
  <si>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</si>
  <si>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</si>
  <si>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</si>
  <si>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</si>
  <si>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</si>
  <si>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</si>
  <si>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</si>
  <si>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</si>
  <si>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</si>
  <si>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</si>
  <si>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</si>
  <si>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</si>
  <si>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</si>
  <si>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</si>
  <si>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</si>
  <si>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人件費氏名</t>
    <rPh sb="0" eb="3">
      <t>ジンケンヒ</t>
    </rPh>
    <rPh sb="3" eb="5">
      <t>シメイ</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</si>
  <si>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</si>
  <si>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</si>
  <si>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</si>
  <si>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</si>
  <si>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</si>
  <si>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</si>
  <si>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t>※３ 時給から日給額を算出する場合には、時給額に所定労働時間を乗じ額に、※１に記入の各種手当等の額を加算して算出すること。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42" eb="44">
      <t>カクシュ</t>
    </rPh>
    <rPh sb="44" eb="46">
      <t>テアテ</t>
    </rPh>
    <rPh sb="46" eb="47">
      <t>トウ</t>
    </rPh>
    <rPh sb="48" eb="49">
      <t>ガク</t>
    </rPh>
    <rPh sb="50" eb="52">
      <t>カサン</t>
    </rPh>
    <rPh sb="54" eb="56">
      <t>サンシュツ</t>
    </rPh>
    <phoneticPr fontId="8"/>
  </si>
  <si>
    <t>備考（月給額の算出式を記入）</t>
    <rPh sb="0" eb="2">
      <t>ビコウ</t>
    </rPh>
    <rPh sb="3" eb="5">
      <t>ゲッキュウ</t>
    </rPh>
    <rPh sb="5" eb="6">
      <t>ガク</t>
    </rPh>
    <rPh sb="7" eb="9">
      <t>サンシュツ</t>
    </rPh>
    <rPh sb="9" eb="10">
      <t>シキ</t>
    </rPh>
    <phoneticPr fontId="8"/>
  </si>
  <si>
    <t>費用総計（円）</t>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</si>
  <si>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</si>
  <si>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</si>
  <si>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</si>
  <si>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</si>
  <si>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</si>
  <si>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</si>
  <si>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t>費用内容</t>
    <rPh sb="0" eb="2">
      <t>ヒヨウ</t>
    </rPh>
    <rPh sb="2" eb="4">
      <t>ナイヨウ</t>
    </rPh>
    <phoneticPr fontId="3"/>
  </si>
  <si>
    <t>Ｄ</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</si>
  <si>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</si>
  <si>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</si>
  <si>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</si>
  <si>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</si>
  <si>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</si>
  <si>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</si>
  <si>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</si>
  <si>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</si>
  <si>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</si>
  <si>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</si>
  <si>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</si>
  <si>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</si>
  <si>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</si>
  <si>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</si>
  <si>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</si>
  <si>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</si>
  <si>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</si>
  <si>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</si>
  <si>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</si>
  <si>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</si>
  <si>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</si>
  <si>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</si>
  <si>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</si>
  <si>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</si>
  <si>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</si>
  <si>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</si>
  <si>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</si>
  <si>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</si>
  <si>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</si>
  <si>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</si>
  <si>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</si>
  <si>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</si>
  <si>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</si>
  <si>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</si>
  <si>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</si>
  <si>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</si>
  <si>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</si>
  <si>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</si>
  <si>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事業者情報</t>
    <rPh sb="0" eb="3">
      <t>ジギョウシャ</t>
    </rPh>
    <rPh sb="3" eb="5">
      <t>ジョウホウ</t>
    </rPh>
    <phoneticPr fontId="3"/>
  </si>
  <si>
    <t>事業者担当者情報</t>
    <rPh sb="0" eb="3">
      <t>ジギョウシャ</t>
    </rPh>
    <rPh sb="3" eb="6">
      <t>タントウシャ</t>
    </rPh>
    <rPh sb="6" eb="8">
      <t>ジョウホウ</t>
    </rPh>
    <phoneticPr fontId="3"/>
  </si>
  <si>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</si>
  <si>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基本情報</t>
    <rPh sb="0" eb="2">
      <t>キホン</t>
    </rPh>
    <rPh sb="2" eb="4">
      <t>ジョウホウ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</si>
  <si>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</si>
  <si>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</si>
  <si>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</si>
  <si>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</si>
  <si>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</si>
  <si>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</si>
  <si>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</si>
  <si>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</si>
  <si>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</si>
  <si>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</si>
  <si>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</si>
  <si>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</si>
  <si>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</si>
  <si>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書類作成者</t>
    <rPh sb="0" eb="2">
      <t>ショルイ</t>
    </rPh>
    <rPh sb="2" eb="5">
      <t>サクセイシャ</t>
    </rPh>
    <phoneticPr fontId="3"/>
  </si>
  <si>
    <t>キャッシュフロー</t>
    <phoneticPr fontId="3"/>
  </si>
  <si>
    <t>費目</t>
    <rPh sb="0" eb="2">
      <t>ヒモク</t>
    </rPh>
    <phoneticPr fontId="3"/>
  </si>
  <si>
    <t>2019年</t>
    <rPh sb="4" eb="5">
      <t>ネン</t>
    </rPh>
    <phoneticPr fontId="3"/>
  </si>
  <si>
    <t>4月</t>
  </si>
  <si>
    <t>5月</t>
  </si>
  <si>
    <t>6月</t>
  </si>
  <si>
    <t>7月</t>
  </si>
  <si>
    <t>8月</t>
  </si>
  <si>
    <t>9月</t>
  </si>
  <si>
    <t>10月</t>
  </si>
  <si>
    <t>11月</t>
  </si>
  <si>
    <t>12月</t>
  </si>
  <si>
    <t>1月</t>
  </si>
  <si>
    <t>2月</t>
  </si>
  <si>
    <t>3月</t>
  </si>
  <si>
    <t>営業活動</t>
    <rPh sb="0" eb="2">
      <t>エイギョウ</t>
    </rPh>
    <rPh sb="2" eb="4">
      <t>カツドウ</t>
    </rPh>
    <phoneticPr fontId="3"/>
  </si>
  <si>
    <t>in</t>
    <phoneticPr fontId="3"/>
  </si>
  <si>
    <t>①売上</t>
    <rPh sb="1" eb="2">
      <t>ウ</t>
    </rPh>
    <rPh sb="2" eb="3">
      <t>ア</t>
    </rPh>
    <phoneticPr fontId="3"/>
  </si>
  <si>
    <t>CF</t>
    <phoneticPr fontId="3"/>
  </si>
  <si>
    <t>out</t>
    <phoneticPr fontId="3"/>
  </si>
  <si>
    <t>②仕入・開発経費</t>
    <rPh sb="1" eb="3">
      <t>シイ</t>
    </rPh>
    <rPh sb="4" eb="6">
      <t>カイハツ</t>
    </rPh>
    <rPh sb="6" eb="8">
      <t>ケイヒ</t>
    </rPh>
    <phoneticPr fontId="3"/>
  </si>
  <si>
    <t>③役員報酬・社員給与</t>
    <rPh sb="1" eb="3">
      <t>ヤクイン</t>
    </rPh>
    <rPh sb="3" eb="5">
      <t>ホウシュウ</t>
    </rPh>
    <rPh sb="6" eb="8">
      <t>シャイン</t>
    </rPh>
    <rPh sb="8" eb="10">
      <t>キュウヨ</t>
    </rPh>
    <phoneticPr fontId="3"/>
  </si>
  <si>
    <t>投資活動</t>
    <rPh sb="0" eb="2">
      <t>トウシ</t>
    </rPh>
    <rPh sb="2" eb="4">
      <t>カツドウ</t>
    </rPh>
    <phoneticPr fontId="3"/>
  </si>
  <si>
    <t>in</t>
    <phoneticPr fontId="3"/>
  </si>
  <si>
    <t>④固定資産・有価証券売却</t>
    <rPh sb="1" eb="3">
      <t>コテイ</t>
    </rPh>
    <rPh sb="3" eb="5">
      <t>シサン</t>
    </rPh>
    <rPh sb="6" eb="8">
      <t>ユウカ</t>
    </rPh>
    <rPh sb="8" eb="10">
      <t>ショウケン</t>
    </rPh>
    <rPh sb="10" eb="12">
      <t>バイキャク</t>
    </rPh>
    <phoneticPr fontId="3"/>
  </si>
  <si>
    <t>⑤固定資産・有価証券購入</t>
    <rPh sb="1" eb="3">
      <t>コテイ</t>
    </rPh>
    <rPh sb="3" eb="5">
      <t>シサン</t>
    </rPh>
    <rPh sb="6" eb="8">
      <t>ユウカ</t>
    </rPh>
    <rPh sb="8" eb="10">
      <t>ショウケン</t>
    </rPh>
    <rPh sb="10" eb="12">
      <t>コウニュウ</t>
    </rPh>
    <phoneticPr fontId="3"/>
  </si>
  <si>
    <t>財務活動</t>
    <rPh sb="0" eb="2">
      <t>ザイム</t>
    </rPh>
    <rPh sb="2" eb="4">
      <t>カツドウ</t>
    </rPh>
    <phoneticPr fontId="3"/>
  </si>
  <si>
    <t>⑥株式発行収入（資金調達）</t>
    <rPh sb="5" eb="7">
      <t>シュウニュウ</t>
    </rPh>
    <rPh sb="8" eb="10">
      <t>シキン</t>
    </rPh>
    <rPh sb="10" eb="12">
      <t>チョウタツ</t>
    </rPh>
    <phoneticPr fontId="3"/>
  </si>
  <si>
    <t>⑦借入金収入（融資）</t>
    <rPh sb="7" eb="9">
      <t>ユウシ</t>
    </rPh>
    <phoneticPr fontId="3"/>
  </si>
  <si>
    <t>⑧借入金返済・配当金支払</t>
    <rPh sb="4" eb="6">
      <t>ヘンサイ</t>
    </rPh>
    <rPh sb="7" eb="10">
      <t>ハイトウキン</t>
    </rPh>
    <rPh sb="10" eb="12">
      <t>シハラ</t>
    </rPh>
    <phoneticPr fontId="3"/>
  </si>
  <si>
    <t>⑨その他雑収入・支出等</t>
    <rPh sb="3" eb="4">
      <t>ホカ</t>
    </rPh>
    <rPh sb="4" eb="7">
      <t>ザツシュウニュウ</t>
    </rPh>
    <rPh sb="8" eb="10">
      <t>シシュツ</t>
    </rPh>
    <rPh sb="10" eb="11">
      <t>トウ</t>
    </rPh>
    <phoneticPr fontId="3"/>
  </si>
  <si>
    <t>ネットバーンレート（④、⑥、⑦によるキャッシュインを除く）</t>
    <rPh sb="26" eb="27">
      <t>ノゾ</t>
    </rPh>
    <phoneticPr fontId="3"/>
  </si>
  <si>
    <t>平均ネットバーンレート</t>
    <rPh sb="0" eb="2">
      <t>ヘイキン</t>
    </rPh>
    <phoneticPr fontId="3"/>
  </si>
  <si>
    <t>上記表についての特記事項</t>
    <rPh sb="0" eb="2">
      <t>ジョウキ</t>
    </rPh>
    <rPh sb="2" eb="3">
      <t>ヒョウ</t>
    </rPh>
    <rPh sb="8" eb="10">
      <t>トッキ</t>
    </rPh>
    <rPh sb="10" eb="12">
      <t>ジコウ</t>
    </rPh>
    <phoneticPr fontId="3"/>
  </si>
  <si>
    <t>書式</t>
    <rPh sb="0" eb="2">
      <t>ショシキ</t>
    </rPh>
    <phoneticPr fontId="8"/>
  </si>
  <si>
    <t>交付申請書</t>
    <rPh sb="0" eb="2">
      <t>コウフ</t>
    </rPh>
    <rPh sb="2" eb="5">
      <t>シンセイショ</t>
    </rPh>
    <phoneticPr fontId="8"/>
  </si>
  <si>
    <t>指定
（様式第１）</t>
    <rPh sb="0" eb="2">
      <t>シテイ</t>
    </rPh>
    <rPh sb="4" eb="6">
      <t>ヨウシキ</t>
    </rPh>
    <rPh sb="6" eb="7">
      <t>ダイ</t>
    </rPh>
    <phoneticPr fontId="8"/>
  </si>
  <si>
    <t>補助事業概要説明書</t>
    <rPh sb="0" eb="2">
      <t>ホジョ</t>
    </rPh>
    <rPh sb="2" eb="4">
      <t>ジギョウ</t>
    </rPh>
    <rPh sb="4" eb="6">
      <t>ガイヨウ</t>
    </rPh>
    <rPh sb="6" eb="9">
      <t>セツメイショ</t>
    </rPh>
    <phoneticPr fontId="8"/>
  </si>
  <si>
    <t>支出計画書</t>
    <rPh sb="0" eb="2">
      <t>シシュツ</t>
    </rPh>
    <rPh sb="2" eb="5">
      <t>ケイカクショ</t>
    </rPh>
    <phoneticPr fontId="8"/>
  </si>
  <si>
    <t>指定
（別添２）</t>
    <rPh sb="0" eb="2">
      <t>シテイ</t>
    </rPh>
    <rPh sb="4" eb="6">
      <t>ベッテン</t>
    </rPh>
    <phoneticPr fontId="8"/>
  </si>
  <si>
    <t>想定される支援計画に基づき、支出に係る各費目の内訳および合計を算出すること。</t>
  </si>
  <si>
    <t>自由</t>
    <rPh sb="0" eb="2">
      <t>ジユウ</t>
    </rPh>
    <phoneticPr fontId="8"/>
  </si>
  <si>
    <t>【人件費が含まれる場合のみ】
人件費単価計算書</t>
    <rPh sb="1" eb="4">
      <t>ジンケンヒ</t>
    </rPh>
    <rPh sb="5" eb="6">
      <t>フク</t>
    </rPh>
    <rPh sb="9" eb="11">
      <t>バアイ</t>
    </rPh>
    <rPh sb="15" eb="18">
      <t>ジンケンヒ</t>
    </rPh>
    <rPh sb="18" eb="20">
      <t>タンカ</t>
    </rPh>
    <rPh sb="20" eb="23">
      <t>ケイサンショ</t>
    </rPh>
    <phoneticPr fontId="8"/>
  </si>
  <si>
    <t>【人件費が含まれる場合のみ】
人件費計算根拠</t>
    <rPh sb="1" eb="4">
      <t>ジンケンヒ</t>
    </rPh>
    <rPh sb="5" eb="6">
      <t>フク</t>
    </rPh>
    <rPh sb="9" eb="11">
      <t>バアイ</t>
    </rPh>
    <rPh sb="15" eb="18">
      <t>ジンケンヒ</t>
    </rPh>
    <rPh sb="18" eb="20">
      <t>ケイサン</t>
    </rPh>
    <rPh sb="20" eb="22">
      <t>コンキョ</t>
    </rPh>
    <phoneticPr fontId="8"/>
  </si>
  <si>
    <t>登記簿謄本（写し）</t>
    <rPh sb="0" eb="3">
      <t>トウキボ</t>
    </rPh>
    <rPh sb="3" eb="5">
      <t>トウホン</t>
    </rPh>
    <rPh sb="6" eb="7">
      <t>ウツ</t>
    </rPh>
    <phoneticPr fontId="8"/>
  </si>
  <si>
    <t>直近年度の会計に関する報告書</t>
    <rPh sb="0" eb="2">
      <t>チョッキン</t>
    </rPh>
    <rPh sb="2" eb="4">
      <t>ネンド</t>
    </rPh>
    <rPh sb="5" eb="7">
      <t>カイケイ</t>
    </rPh>
    <rPh sb="8" eb="9">
      <t>カン</t>
    </rPh>
    <rPh sb="11" eb="14">
      <t>ホウコクショ</t>
    </rPh>
    <phoneticPr fontId="8"/>
  </si>
  <si>
    <t>財務諸表等（単体の損益計算書（Ｐ／Ｌ）、貸借対照表（Ｂ／Ｓ））</t>
    <rPh sb="0" eb="2">
      <t>ザイム</t>
    </rPh>
    <rPh sb="2" eb="4">
      <t>ショヒョウ</t>
    </rPh>
    <rPh sb="4" eb="5">
      <t>トウ</t>
    </rPh>
    <rPh sb="6" eb="8">
      <t>タンタイ</t>
    </rPh>
    <rPh sb="9" eb="11">
      <t>ソンエキ</t>
    </rPh>
    <rPh sb="11" eb="14">
      <t>ケイサンショ</t>
    </rPh>
    <rPh sb="20" eb="22">
      <t>タイシャク</t>
    </rPh>
    <rPh sb="22" eb="25">
      <t>タイショウヒョウ</t>
    </rPh>
    <phoneticPr fontId="8"/>
  </si>
  <si>
    <t>パンフレット、会社案内等</t>
    <rPh sb="7" eb="9">
      <t>カイシャ</t>
    </rPh>
    <rPh sb="9" eb="11">
      <t>アンナイ</t>
    </rPh>
    <rPh sb="11" eb="12">
      <t>トウ</t>
    </rPh>
    <phoneticPr fontId="8"/>
  </si>
  <si>
    <t>書類名称</t>
    <phoneticPr fontId="3"/>
  </si>
  <si>
    <t>事業者基本情報</t>
    <rPh sb="0" eb="3">
      <t>ジギョウシャ</t>
    </rPh>
    <rPh sb="3" eb="5">
      <t>キホン</t>
    </rPh>
    <rPh sb="5" eb="7">
      <t>ジョウホウ</t>
    </rPh>
    <phoneticPr fontId="3"/>
  </si>
  <si>
    <t>キャッシュフロー報告書および資金調達計画書</t>
    <rPh sb="8" eb="11">
      <t>ホウコクショ</t>
    </rPh>
    <rPh sb="14" eb="16">
      <t>シキン</t>
    </rPh>
    <rPh sb="16" eb="18">
      <t>チョウタツ</t>
    </rPh>
    <rPh sb="18" eb="21">
      <t>ケイカクショ</t>
    </rPh>
    <phoneticPr fontId="3"/>
  </si>
  <si>
    <t>過去１年間のキャッシュフローの報告、および本事業期間中の資金調達計画等につき説明すること。</t>
    <rPh sb="0" eb="2">
      <t>カコ</t>
    </rPh>
    <rPh sb="3" eb="5">
      <t>ネンカン</t>
    </rPh>
    <rPh sb="15" eb="17">
      <t>ホウコク</t>
    </rPh>
    <rPh sb="21" eb="22">
      <t>ホン</t>
    </rPh>
    <rPh sb="22" eb="24">
      <t>ジギョウ</t>
    </rPh>
    <rPh sb="24" eb="27">
      <t>キカンチュウ</t>
    </rPh>
    <rPh sb="28" eb="30">
      <t>シキン</t>
    </rPh>
    <rPh sb="30" eb="32">
      <t>チョウタツ</t>
    </rPh>
    <rPh sb="32" eb="34">
      <t>ケイカク</t>
    </rPh>
    <rPh sb="34" eb="35">
      <t>トウ</t>
    </rPh>
    <rPh sb="38" eb="40">
      <t>セツメイ</t>
    </rPh>
    <phoneticPr fontId="3"/>
  </si>
  <si>
    <t>No</t>
    <phoneticPr fontId="3"/>
  </si>
  <si>
    <t>指定
（別添）</t>
    <rPh sb="0" eb="2">
      <t>シテイ</t>
    </rPh>
    <rPh sb="4" eb="6">
      <t>ベッテン</t>
    </rPh>
    <phoneticPr fontId="8"/>
  </si>
  <si>
    <t>役員名簿</t>
    <rPh sb="0" eb="2">
      <t>ヤクイン</t>
    </rPh>
    <rPh sb="2" eb="4">
      <t>メイボ</t>
    </rPh>
    <phoneticPr fontId="3"/>
  </si>
  <si>
    <t>要押印。</t>
    <rPh sb="0" eb="1">
      <t>ヨウ</t>
    </rPh>
    <rPh sb="1" eb="3">
      <t>オウイン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</si>
  <si>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</si>
  <si>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本補助事業に係る活動者と活動内容を細分化し、工数と金額の積算の根拠を示すこと。</t>
    <rPh sb="0" eb="1">
      <t>ホン</t>
    </rPh>
    <rPh sb="1" eb="3">
      <t>ホジョ</t>
    </rPh>
    <rPh sb="3" eb="5">
      <t>ジギョウ</t>
    </rPh>
    <rPh sb="6" eb="7">
      <t>カカ</t>
    </rPh>
    <rPh sb="8" eb="10">
      <t>カツドウ</t>
    </rPh>
    <rPh sb="10" eb="11">
      <t>シャ</t>
    </rPh>
    <rPh sb="12" eb="14">
      <t>カツドウ</t>
    </rPh>
    <rPh sb="14" eb="16">
      <t>ナイヨウ</t>
    </rPh>
    <rPh sb="17" eb="20">
      <t>サイブンカ</t>
    </rPh>
    <rPh sb="22" eb="24">
      <t>コウスウ</t>
    </rPh>
    <rPh sb="25" eb="27">
      <t>キンガク</t>
    </rPh>
    <rPh sb="28" eb="30">
      <t>セキサン</t>
    </rPh>
    <rPh sb="31" eb="33">
      <t>コンキョ</t>
    </rPh>
    <rPh sb="34" eb="35">
      <t>シメ</t>
    </rPh>
    <phoneticPr fontId="8"/>
  </si>
  <si>
    <t>要押印。健保等級単価等から本補助事業に係る時間単価を割り出すこと。</t>
    <rPh sb="0" eb="1">
      <t>ヨウ</t>
    </rPh>
    <rPh sb="1" eb="3">
      <t>オウイン</t>
    </rPh>
    <rPh sb="4" eb="6">
      <t>ケンポ</t>
    </rPh>
    <rPh sb="6" eb="8">
      <t>トウキュウ</t>
    </rPh>
    <rPh sb="8" eb="11">
      <t>タンカナド</t>
    </rPh>
    <rPh sb="13" eb="14">
      <t>ホン</t>
    </rPh>
    <rPh sb="14" eb="16">
      <t>ホジョ</t>
    </rPh>
    <rPh sb="16" eb="18">
      <t>ジギョウ</t>
    </rPh>
    <rPh sb="19" eb="20">
      <t>カカ</t>
    </rPh>
    <rPh sb="21" eb="23">
      <t>ジカン</t>
    </rPh>
    <rPh sb="23" eb="25">
      <t>タンカ</t>
    </rPh>
    <rPh sb="26" eb="27">
      <t>ワ</t>
    </rPh>
    <rPh sb="28" eb="29">
      <t>ダ</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</si>
  <si>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</si>
  <si>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</si>
  <si>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</si>
  <si>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</si>
  <si>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</si>
  <si>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</si>
  <si>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ものづくり
スタートアップ・
エコシステム
構築事業費</t>
  </si>
  <si>
    <t>２／３</t>
  </si>
  <si>
    <t>合    計</t>
  </si>
  <si>
    <t>交付決定日　～</t>
    <phoneticPr fontId="3"/>
  </si>
  <si>
    <t>（単位：円）</t>
  </si>
  <si>
    <t>項目指定
（別添１）</t>
    <rPh sb="0" eb="2">
      <t>コウモク</t>
    </rPh>
    <rPh sb="2" eb="4">
      <t>シテイ</t>
    </rPh>
    <rPh sb="6" eb="8">
      <t>ベッテン</t>
    </rPh>
    <phoneticPr fontId="8"/>
  </si>
  <si>
    <t>補助事業の目的および内容、支援計画、実績、体制等を記入すること。
（指定項目を満たしていれば、形式は問わない）</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phoneticPr fontId="8"/>
  </si>
  <si>
    <t>指定
（別添３）</t>
    <rPh sb="0" eb="2">
      <t>シテイ</t>
    </rPh>
    <rPh sb="4" eb="6">
      <t>ベッテン</t>
    </rPh>
    <phoneticPr fontId="8"/>
  </si>
  <si>
    <t>指定
（別添４）</t>
    <rPh sb="0" eb="2">
      <t>シテイ</t>
    </rPh>
    <rPh sb="4" eb="6">
      <t>ベッテン</t>
    </rPh>
    <phoneticPr fontId="3"/>
  </si>
  <si>
    <t>指定
（別添３－１）</t>
    <rPh sb="0" eb="2">
      <t>シテイ</t>
    </rPh>
    <rPh sb="4" eb="6">
      <t>ベッテン</t>
    </rPh>
    <phoneticPr fontId="8"/>
  </si>
  <si>
    <t>指定
（別添３－２）</t>
    <rPh sb="0" eb="2">
      <t>シテイ</t>
    </rPh>
    <rPh sb="4" eb="6">
      <t>ベッテン</t>
    </rPh>
    <phoneticPr fontId="8"/>
  </si>
  <si>
    <t>（別添３）支出計画書</t>
    <phoneticPr fontId="3"/>
  </si>
  <si>
    <t>（別添３－１）</t>
    <rPh sb="1" eb="3">
      <t>ベッテン</t>
    </rPh>
    <phoneticPr fontId="8"/>
  </si>
  <si>
    <t>（別添３－２）人件費計算根拠</t>
    <phoneticPr fontId="3"/>
  </si>
  <si>
    <t>（別添４）キャッシュフロー報告書および資金調達計画書</t>
    <rPh sb="1" eb="3">
      <t>ベッテン</t>
    </rPh>
    <rPh sb="13" eb="16">
      <t>ホウコクショ</t>
    </rPh>
    <rPh sb="19" eb="21">
      <t>シキン</t>
    </rPh>
    <rPh sb="21" eb="23">
      <t>チョウタツ</t>
    </rPh>
    <rPh sb="23" eb="26">
      <t>ケイカクショ</t>
    </rPh>
    <phoneticPr fontId="3"/>
  </si>
  <si>
    <t>（1） 申請者の役員名簿（別添）</t>
    <phoneticPr fontId="3"/>
  </si>
  <si>
    <t>住　　　　　所</t>
    <phoneticPr fontId="8"/>
  </si>
  <si>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</si>
  <si>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</si>
  <si>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</si>
  <si>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</si>
  <si>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</si>
  <si>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</si>
  <si>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</si>
  <si>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</si>
  <si>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</si>
  <si>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</si>
  <si>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</si>
  <si>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</si>
  <si>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申請者の機関概要がわかる資料</t>
    <rPh sb="0" eb="2">
      <t>シンセイ</t>
    </rPh>
    <rPh sb="2" eb="3">
      <t>シャ</t>
    </rPh>
    <rPh sb="4" eb="6">
      <t>キカン</t>
    </rPh>
    <rPh sb="6" eb="8">
      <t>ガイヨウ</t>
    </rPh>
    <rPh sb="12" eb="14">
      <t>シリョウ</t>
    </rPh>
    <phoneticPr fontId="8"/>
  </si>
  <si>
    <t>※余命（月）が１２ヶ月未満の場合
資金調達計画</t>
    <rPh sb="1" eb="3">
      <t>ヨメイ</t>
    </rPh>
    <rPh sb="4" eb="5">
      <t>ツキ</t>
    </rPh>
    <rPh sb="10" eb="11">
      <t>ゲツ</t>
    </rPh>
    <rPh sb="11" eb="13">
      <t>ミマン</t>
    </rPh>
    <rPh sb="14" eb="16">
      <t>バアイ</t>
    </rPh>
    <rPh sb="17" eb="19">
      <t>シキン</t>
    </rPh>
    <rPh sb="19" eb="21">
      <t>チョウタツ</t>
    </rPh>
    <rPh sb="21" eb="23">
      <t>ケイカク</t>
    </rPh>
    <phoneticPr fontId="3"/>
  </si>
  <si>
    <r>
      <t>人件費単価</t>
    </r>
    <r>
      <rPr>
        <vertAlign val="superscript"/>
        <sz val="11"/>
        <rFont val="ＭＳ 明朝"/>
        <family val="1"/>
        <charset val="128"/>
      </rPr>
      <t>※３</t>
    </r>
    <phoneticPr fontId="8"/>
  </si>
  <si>
    <r>
      <t xml:space="preserve">作業工程
</t>
    </r>
    <r>
      <rPr>
        <b/>
        <sz val="9"/>
        <rFont val="ＭＳ 明朝"/>
        <family val="1"/>
        <charset val="128"/>
      </rPr>
      <t>（手入力）</t>
    </r>
    <rPh sb="0" eb="2">
      <t>サギョウ</t>
    </rPh>
    <rPh sb="2" eb="4">
      <t>コウテイ</t>
    </rPh>
    <rPh sb="6" eb="9">
      <t>テニュウリョク</t>
    </rPh>
    <phoneticPr fontId="3"/>
  </si>
  <si>
    <r>
      <t xml:space="preserve">担当者
</t>
    </r>
    <r>
      <rPr>
        <b/>
        <sz val="9"/>
        <rFont val="ＭＳ 明朝"/>
        <family val="1"/>
        <charset val="128"/>
      </rPr>
      <t>（プルダウン）</t>
    </r>
    <rPh sb="0" eb="3">
      <t>タントウシャ</t>
    </rPh>
    <phoneticPr fontId="3"/>
  </si>
  <si>
    <r>
      <t xml:space="preserve">単価（円）
</t>
    </r>
    <r>
      <rPr>
        <b/>
        <sz val="9"/>
        <rFont val="ＭＳ 明朝"/>
        <family val="1"/>
        <charset val="128"/>
      </rPr>
      <t>（自動計算）</t>
    </r>
    <rPh sb="0" eb="2">
      <t>タンカ</t>
    </rPh>
    <rPh sb="3" eb="4">
      <t>エン</t>
    </rPh>
    <rPh sb="7" eb="9">
      <t>ジドウ</t>
    </rPh>
    <rPh sb="9" eb="11">
      <t>ケイサン</t>
    </rPh>
    <phoneticPr fontId="3"/>
  </si>
  <si>
    <r>
      <t xml:space="preserve">工数（時間）
</t>
    </r>
    <r>
      <rPr>
        <b/>
        <sz val="9"/>
        <rFont val="ＭＳ 明朝"/>
        <family val="1"/>
        <charset val="128"/>
      </rPr>
      <t>（手入力）</t>
    </r>
    <rPh sb="0" eb="2">
      <t>コウスウ</t>
    </rPh>
    <rPh sb="3" eb="5">
      <t>ジカン</t>
    </rPh>
    <rPh sb="8" eb="11">
      <t>テニュウリョク</t>
    </rPh>
    <phoneticPr fontId="3"/>
  </si>
  <si>
    <t>2020年●月●日</t>
    <rPh sb="4" eb="5">
      <t>ネン</t>
    </rPh>
    <rPh sb="6" eb="7">
      <t>ガツ</t>
    </rPh>
    <rPh sb="8" eb="9">
      <t>ニチ</t>
    </rPh>
    <phoneticPr fontId="3"/>
  </si>
  <si>
    <t>　　https://www.meti.go.jp/information_2/downloadfiles/R2kenpo.pdf</t>
    <phoneticPr fontId="3"/>
  </si>
  <si>
    <t>⑬</t>
    <phoneticPr fontId="3"/>
  </si>
  <si>
    <t>事業化支援機関との打ち合わせ内容が分かる議事録等</t>
    <rPh sb="0" eb="3">
      <t>ジギョウカ</t>
    </rPh>
    <rPh sb="3" eb="5">
      <t>シエン</t>
    </rPh>
    <rPh sb="5" eb="7">
      <t>キカン</t>
    </rPh>
    <rPh sb="9" eb="10">
      <t>ウ</t>
    </rPh>
    <rPh sb="11" eb="12">
      <t>ア</t>
    </rPh>
    <rPh sb="14" eb="16">
      <t>ナイヨウ</t>
    </rPh>
    <rPh sb="17" eb="18">
      <t>ワ</t>
    </rPh>
    <rPh sb="20" eb="23">
      <t>ギジロク</t>
    </rPh>
    <rPh sb="23" eb="24">
      <t>ナド</t>
    </rPh>
    <phoneticPr fontId="8"/>
  </si>
  <si>
    <t>事業化支援機関との打ち合わせ日時、内容等が分かる資料・議事録等を添付すること。</t>
    <rPh sb="0" eb="3">
      <t>ジギョウカ</t>
    </rPh>
    <rPh sb="3" eb="5">
      <t>シエン</t>
    </rPh>
    <rPh sb="5" eb="7">
      <t>キカン</t>
    </rPh>
    <rPh sb="9" eb="10">
      <t>ウ</t>
    </rPh>
    <rPh sb="11" eb="12">
      <t>ア</t>
    </rPh>
    <rPh sb="14" eb="16">
      <t>ニチジ</t>
    </rPh>
    <rPh sb="17" eb="19">
      <t>ナイヨウ</t>
    </rPh>
    <rPh sb="19" eb="20">
      <t>トウ</t>
    </rPh>
    <rPh sb="21" eb="22">
      <t>ワ</t>
    </rPh>
    <rPh sb="24" eb="26">
      <t>シリョウ</t>
    </rPh>
    <rPh sb="27" eb="31">
      <t>ギジロクナド</t>
    </rPh>
    <rPh sb="32" eb="34">
      <t>テンプ</t>
    </rPh>
    <phoneticPr fontId="8"/>
  </si>
  <si>
    <t>別添１.「補助事業概要説明書」による</t>
    <phoneticPr fontId="3"/>
  </si>
  <si>
    <t>1.設計・試作に係る外注費・委託費</t>
    <rPh sb="10" eb="13">
      <t>ガイチュウヒ</t>
    </rPh>
    <rPh sb="14" eb="16">
      <t>イタク</t>
    </rPh>
    <rPh sb="16" eb="17">
      <t>ヒ</t>
    </rPh>
    <phoneticPr fontId="3"/>
  </si>
  <si>
    <t>2.設計・試作に係る部品・材料調達費</t>
    <rPh sb="10" eb="12">
      <t>ブヒン</t>
    </rPh>
    <rPh sb="13" eb="15">
      <t>ザイリョウ</t>
    </rPh>
    <rPh sb="15" eb="17">
      <t>チョウタツ</t>
    </rPh>
    <rPh sb="17" eb="18">
      <t>ヒ</t>
    </rPh>
    <phoneticPr fontId="3"/>
  </si>
  <si>
    <t>4.人件費</t>
    <rPh sb="2" eb="5">
      <t>ジンケンヒ</t>
    </rPh>
    <phoneticPr fontId="3"/>
  </si>
  <si>
    <t>5.その他諸経費</t>
    <rPh sb="4" eb="5">
      <t>タ</t>
    </rPh>
    <rPh sb="5" eb="8">
      <t>ショケイヒ</t>
    </rPh>
    <phoneticPr fontId="3"/>
  </si>
  <si>
    <t>2020年</t>
    <rPh sb="4" eb="5">
      <t>ネン</t>
    </rPh>
    <phoneticPr fontId="3"/>
  </si>
  <si>
    <t>　　　　　上記規定に該当しないことを確認しました</t>
    <rPh sb="5" eb="7">
      <t>ジョウキ</t>
    </rPh>
    <rPh sb="7" eb="9">
      <t>キテイ</t>
    </rPh>
    <rPh sb="10" eb="12">
      <t>ガイトウ</t>
    </rPh>
    <rPh sb="18" eb="20">
      <t>カクニン</t>
    </rPh>
    <phoneticPr fontId="3"/>
  </si>
  <si>
    <t>　　　　　上記規定に該当します</t>
    <rPh sb="5" eb="7">
      <t>ジョウキ</t>
    </rPh>
    <rPh sb="7" eb="9">
      <t>キテイ</t>
    </rPh>
    <rPh sb="10" eb="12">
      <t>ガイトウ</t>
    </rPh>
    <phoneticPr fontId="3"/>
  </si>
  <si>
    <t>商流</t>
    <rPh sb="0" eb="2">
      <t>ショウリュウ</t>
    </rPh>
    <phoneticPr fontId="3"/>
  </si>
  <si>
    <t>5.その他諸経費</t>
  </si>
  <si>
    <t>金額根拠</t>
    <phoneticPr fontId="3"/>
  </si>
  <si>
    <t>金額（税抜）</t>
    <phoneticPr fontId="3"/>
  </si>
  <si>
    <t>①</t>
    <phoneticPr fontId="3"/>
  </si>
  <si>
    <t>②</t>
    <phoneticPr fontId="3"/>
  </si>
  <si>
    <t>③</t>
    <phoneticPr fontId="3"/>
  </si>
  <si>
    <t>公募要領の記入例（Ｐ２６～４２）を参考に下記書類を用意すること。</t>
    <rPh sb="0" eb="2">
      <t>コウボ</t>
    </rPh>
    <rPh sb="2" eb="4">
      <t>ヨウリョウ</t>
    </rPh>
    <rPh sb="5" eb="7">
      <t>キニュウ</t>
    </rPh>
    <rPh sb="7" eb="8">
      <t>レイ</t>
    </rPh>
    <rPh sb="17" eb="19">
      <t>サンコウ</t>
    </rPh>
    <rPh sb="20" eb="22">
      <t>カキ</t>
    </rPh>
    <rPh sb="22" eb="24">
      <t>ショルイ</t>
    </rPh>
    <rPh sb="25" eb="27">
      <t>ヨウイ</t>
    </rPh>
    <phoneticPr fontId="3"/>
  </si>
  <si>
    <t>令和2年度グローバル・スタートアップ・エコシステム強化事業費補助金
（ものづくりスタートアップ・エコシステム構築事業）</t>
    <rPh sb="0" eb="2">
      <t>レイワ</t>
    </rPh>
    <rPh sb="3" eb="5">
      <t>ネンド</t>
    </rPh>
    <rPh sb="25" eb="27">
      <t>キョウカ</t>
    </rPh>
    <rPh sb="27" eb="29">
      <t>ジギョウ</t>
    </rPh>
    <phoneticPr fontId="3"/>
  </si>
  <si>
    <t>令和2年度グローバル・スタートアップ・エコシステム強化事業費補助金
（ものづくりスタートアップ・エコシステム構築事業）交付申請書</t>
    <phoneticPr fontId="3"/>
  </si>
  <si>
    <t>　グローバル・スタートアップ・エコシステム強化事業費補助金（ものづくりスタートアップ・エコシステム構築事業）交付規程（以下「交付規程」という。）第４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</si>
  <si>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支出計画の根拠がわかる資料
（見積書、内規、過去実績等）</t>
    <rPh sb="0" eb="2">
      <t>シシュツ</t>
    </rPh>
    <rPh sb="2" eb="4">
      <t>ケイカク</t>
    </rPh>
    <rPh sb="5" eb="7">
      <t>コンキョ</t>
    </rPh>
    <rPh sb="11" eb="13">
      <t>シリョウ</t>
    </rPh>
    <rPh sb="15" eb="18">
      <t>ミツモリショ</t>
    </rPh>
    <rPh sb="19" eb="21">
      <t>ナイキ</t>
    </rPh>
    <rPh sb="22" eb="24">
      <t>カコ</t>
    </rPh>
    <rPh sb="24" eb="26">
      <t>ジッセキ</t>
    </rPh>
    <rPh sb="26" eb="27">
      <t>トウ</t>
    </rPh>
    <phoneticPr fontId="8"/>
  </si>
  <si>
    <t>履歴事項全部証明書の写しを提出。（発行3ヶ月以内のもの）</t>
    <rPh sb="0" eb="2">
      <t>リレキ</t>
    </rPh>
    <rPh sb="2" eb="4">
      <t>ジコウ</t>
    </rPh>
    <rPh sb="4" eb="6">
      <t>ゼンブ</t>
    </rPh>
    <rPh sb="6" eb="9">
      <t>ショウメイショ</t>
    </rPh>
    <rPh sb="10" eb="11">
      <t>ウツ</t>
    </rPh>
    <rPh sb="13" eb="15">
      <t>テイシュツ</t>
    </rPh>
    <rPh sb="17" eb="19">
      <t>ハッコウ</t>
    </rPh>
    <rPh sb="21" eb="22">
      <t>ゲツ</t>
    </rPh>
    <rPh sb="22" eb="24">
      <t>イナイ</t>
    </rPh>
    <phoneticPr fontId="8"/>
  </si>
  <si>
    <t>（別添２）</t>
    <rPh sb="1" eb="3">
      <t>ベッテン</t>
    </rPh>
    <phoneticPr fontId="3"/>
  </si>
  <si>
    <t>ランウェイ（月）</t>
    <rPh sb="6" eb="7">
      <t>ツキ</t>
    </rPh>
    <phoneticPr fontId="3"/>
  </si>
  <si>
    <t>２０２０年３月末での現預金</t>
    <rPh sb="4" eb="5">
      <t>ネン</t>
    </rPh>
    <rPh sb="6" eb="7">
      <t>ガツ</t>
    </rPh>
    <rPh sb="7" eb="8">
      <t>マツ</t>
    </rPh>
    <rPh sb="10" eb="13">
      <t>ゲンヨキン</t>
    </rPh>
    <phoneticPr fontId="3"/>
  </si>
  <si>
    <t>2020.4.20更新</t>
    <phoneticPr fontId="3"/>
  </si>
  <si>
    <t>4.人件費</t>
    <phoneticPr fontId="3"/>
  </si>
  <si>
    <t>2.設計・試作に係る部品・材料調達費</t>
    <phoneticPr fontId="3"/>
  </si>
  <si>
    <t>1.設計・試作に係る外注費・委託費</t>
    <phoneticPr fontId="3"/>
  </si>
  <si>
    <t>3.社会実装に係る外注費・委託費</t>
    <phoneticPr fontId="3"/>
  </si>
  <si>
    <t>3.社会実装に係る外注費・委託費</t>
    <rPh sb="2" eb="4">
      <t>シャカイ</t>
    </rPh>
    <rPh sb="4" eb="6">
      <t>ジッソウ</t>
    </rPh>
    <rPh sb="7" eb="8">
      <t>カカワ</t>
    </rPh>
    <rPh sb="9" eb="12">
      <t>ガイチュウヒ</t>
    </rPh>
    <rPh sb="13" eb="15">
      <t>イタク</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</si>
</sst>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quot;¥&quot;#,##0_);[Red]\(&quot;¥&quot;#,##0\)"/>
    <numFmt numFmtId="178" formatCode="[$-F800]dddd\,\ mmmm\ dd\,\ yyyy"/>
  </numFmts>
  <fonts count="47">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u/>
      <sz val="16"/>
      <name val="ＭＳ 明朝"/>
      <family val="1"/>
      <charset val="128"/>
    </font>
    <font>
      <sz val="12"/>
      <name val="ＭＳ Ｐ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sz val="9"/>
      <color theme="0"/>
      <name val="ＭＳ Ｐ明朝"/>
      <family val="1"/>
      <charset val="128"/>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b/>
      <u/>
      <sz val="11"/>
      <color theme="10"/>
      <name val="ＭＳ Ｐ明朝"/>
      <family val="1"/>
      <charset val="128"/>
    </font>
    <font>
      <sz val="20"/>
      <name val="ＭＳ 明朝"/>
      <family val="1"/>
      <charset val="128"/>
    </font>
    <font>
      <sz val="11"/>
      <name val="ＭＳ Ｐゴシック"/>
      <family val="2"/>
      <charset val="128"/>
      <scheme val="minor"/>
    </font>
    <font>
      <sz val="18"/>
      <name val="ＭＳ 明朝"/>
      <family val="1"/>
      <charset val="128"/>
    </font>
    <font>
      <b/>
      <sz val="14"/>
      <name val="ＭＳ 明朝"/>
      <family val="1"/>
      <charset val="128"/>
    </font>
    <font>
      <b/>
      <sz val="12"/>
      <name val="ＭＳ 明朝"/>
      <family val="1"/>
      <charset val="128"/>
    </font>
    <font>
      <b/>
      <sz val="9"/>
      <name val="ＭＳ 明朝"/>
      <family val="1"/>
      <charset val="128"/>
    </font>
    <font>
      <b/>
      <u/>
      <sz val="10"/>
      <name val="ＭＳ Ｐ明朝"/>
      <family val="1"/>
      <charset val="128"/>
    </font>
    <font>
      <sz val="10"/>
      <name val="ＭＳ Ｐ明朝"/>
      <family val="1"/>
      <charset val="128"/>
    </font>
    <font>
      <sz val="8"/>
      <name val="ＭＳ Ｐ明朝"/>
      <family val="1"/>
      <charset val="128"/>
    </font>
    <font>
      <b/>
      <sz val="9"/>
      <name val="ＭＳ Ｐ明朝"/>
      <family val="1"/>
      <charset val="128"/>
    </font>
    <font>
      <sz val="9"/>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249977111117893"/>
        <bgColor indexed="64"/>
      </patternFill>
    </fill>
    <fill>
      <patternFill patternType="solid">
        <fgColor rgb="FFFFC000"/>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1" fillId="0" borderId="0">
      <alignment vertical="center"/>
    </xf>
    <xf numFmtId="0" fontId="26" fillId="0" borderId="0">
      <alignment vertical="center"/>
    </xf>
    <xf numFmtId="38" fontId="26" fillId="0" borderId="0" applyFont="0" applyFill="0" applyBorder="0" applyAlignment="0" applyProtection="0">
      <alignment vertical="center"/>
    </xf>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9" fillId="0" borderId="0" applyFill="0" applyBorder="0" applyAlignment="0" applyProtection="0"/>
    <xf numFmtId="177" fontId="5" fillId="0" borderId="0" applyFont="0" applyFill="0" applyBorder="0" applyAlignment="0" applyProtection="0">
      <alignment vertical="center"/>
    </xf>
    <xf numFmtId="0" fontId="30" fillId="0" borderId="0"/>
    <xf numFmtId="0" fontId="2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xf numFmtId="0" fontId="5" fillId="0" borderId="0"/>
    <xf numFmtId="0" fontId="5" fillId="0" borderId="0">
      <alignment vertical="center"/>
    </xf>
    <xf numFmtId="0" fontId="21" fillId="0" borderId="0">
      <alignment vertical="center"/>
    </xf>
    <xf numFmtId="0" fontId="33" fillId="0" borderId="0" applyNumberFormat="0" applyFill="0" applyBorder="0" applyAlignment="0" applyProtection="0">
      <alignment vertical="center"/>
    </xf>
  </cellStyleXfs>
  <cellXfs count="254">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38" fontId="14" fillId="0" borderId="4" xfId="2" applyNumberFormat="1" applyFont="1" applyBorder="1" applyAlignment="1" applyProtection="1">
      <alignment vertical="center" shrinkToFit="1"/>
      <protection locked="0"/>
    </xf>
    <xf numFmtId="38" fontId="14"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14" fillId="0" borderId="4" xfId="2" applyNumberFormat="1" applyFont="1" applyBorder="1" applyAlignment="1" applyProtection="1">
      <alignment vertical="center" wrapText="1" shrinkToFit="1"/>
      <protection locked="0"/>
    </xf>
    <xf numFmtId="38" fontId="14" fillId="0" borderId="1" xfId="2" applyNumberFormat="1" applyFont="1" applyBorder="1" applyAlignment="1" applyProtection="1">
      <alignment vertical="center" wrapText="1" shrinkToFit="1"/>
      <protection locked="0"/>
    </xf>
    <xf numFmtId="38" fontId="14" fillId="0" borderId="3" xfId="2" applyNumberFormat="1" applyFont="1" applyBorder="1" applyAlignment="1" applyProtection="1">
      <alignment vertical="center" shrinkToFit="1"/>
      <protection locked="0"/>
    </xf>
    <xf numFmtId="38" fontId="14" fillId="0" borderId="18"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0" fontId="0" fillId="0" borderId="0" xfId="0" applyProtection="1">
      <alignment vertical="center"/>
      <protection locked="0"/>
    </xf>
    <xf numFmtId="38" fontId="2" fillId="2" borderId="0" xfId="1" applyFont="1" applyFill="1">
      <alignment vertical="center"/>
    </xf>
    <xf numFmtId="0" fontId="6" fillId="0" borderId="0" xfId="2" applyFont="1" applyProtection="1">
      <alignment vertical="center"/>
      <protection locked="0"/>
    </xf>
    <xf numFmtId="0" fontId="9" fillId="0" borderId="0" xfId="2" applyFont="1" applyAlignment="1" applyProtection="1">
      <alignment horizontal="left" vertical="center"/>
      <protection locked="0"/>
    </xf>
    <xf numFmtId="0" fontId="6" fillId="0" borderId="0" xfId="2" applyFont="1" applyAlignment="1" applyProtection="1">
      <alignment horizontal="left" vertical="center"/>
      <protection locked="0"/>
    </xf>
    <xf numFmtId="0" fontId="7" fillId="0" borderId="0" xfId="2" applyFont="1" applyAlignment="1" applyProtection="1">
      <alignment horizontal="right" vertical="top"/>
      <protection locked="0"/>
    </xf>
    <xf numFmtId="0" fontId="6" fillId="0" borderId="0" xfId="2" applyFont="1" applyAlignment="1" applyProtection="1">
      <alignment horizontal="right" vertical="top"/>
      <protection locked="0"/>
    </xf>
    <xf numFmtId="0" fontId="10" fillId="0" borderId="0" xfId="2" applyFont="1" applyAlignment="1" applyProtection="1">
      <alignment horizontal="center" vertical="center"/>
      <protection locked="0"/>
    </xf>
    <xf numFmtId="0" fontId="9" fillId="0" borderId="0" xfId="2" applyFont="1" applyAlignment="1" applyProtection="1">
      <alignment horizontal="right" vertical="center" indent="1"/>
      <protection locked="0"/>
    </xf>
    <xf numFmtId="0" fontId="11" fillId="0" borderId="0" xfId="2" applyFont="1" applyAlignment="1" applyProtection="1">
      <alignment horizontal="right" vertical="center" indent="1"/>
      <protection locked="0"/>
    </xf>
    <xf numFmtId="0" fontId="6" fillId="0" borderId="0" xfId="2" applyFont="1" applyAlignment="1" applyProtection="1">
      <alignment horizontal="right"/>
      <protection locked="0"/>
    </xf>
    <xf numFmtId="0" fontId="6" fillId="0" borderId="0" xfId="2" applyFont="1" applyAlignment="1" applyProtection="1">
      <alignment vertical="center" wrapText="1"/>
      <protection locked="0"/>
    </xf>
    <xf numFmtId="0" fontId="7" fillId="0" borderId="0" xfId="2" applyFont="1" applyProtection="1">
      <alignment vertical="center"/>
      <protection locked="0"/>
    </xf>
    <xf numFmtId="0" fontId="6" fillId="0" borderId="0" xfId="2" applyFont="1" applyAlignment="1" applyProtection="1">
      <protection locked="0"/>
    </xf>
    <xf numFmtId="0" fontId="9" fillId="0" borderId="0" xfId="2" applyFont="1" applyProtection="1">
      <alignment vertical="center"/>
      <protection locked="0"/>
    </xf>
    <xf numFmtId="0" fontId="9" fillId="0" borderId="0" xfId="2" applyFont="1" applyAlignment="1" applyProtection="1">
      <protection locked="0"/>
    </xf>
    <xf numFmtId="0" fontId="6" fillId="0" borderId="0" xfId="2" applyFont="1" applyAlignment="1">
      <alignment vertical="center" wrapText="1"/>
    </xf>
    <xf numFmtId="38" fontId="14" fillId="4" borderId="3" xfId="2" applyNumberFormat="1" applyFont="1" applyFill="1" applyBorder="1" applyAlignment="1">
      <alignment vertical="center" wrapText="1"/>
    </xf>
    <xf numFmtId="38" fontId="14" fillId="4" borderId="15" xfId="2" applyNumberFormat="1" applyFont="1" applyFill="1" applyBorder="1" applyAlignment="1">
      <alignment vertical="center" wrapText="1"/>
    </xf>
    <xf numFmtId="0" fontId="9" fillId="0" borderId="0" xfId="2" applyFont="1" applyAlignment="1">
      <alignment horizontal="left" vertical="center"/>
    </xf>
    <xf numFmtId="0" fontId="11" fillId="0" borderId="0" xfId="2" applyFont="1" applyAlignment="1">
      <alignment horizontal="left" vertical="center"/>
    </xf>
    <xf numFmtId="0" fontId="6" fillId="0" borderId="0" xfId="2" applyFont="1">
      <alignment vertical="center"/>
    </xf>
    <xf numFmtId="0" fontId="9" fillId="0" borderId="0" xfId="2" applyFont="1" applyAlignment="1">
      <alignment horizontal="right" vertical="center" indent="1"/>
    </xf>
    <xf numFmtId="0" fontId="12" fillId="0" borderId="0" xfId="2" applyFont="1">
      <alignment vertical="center"/>
    </xf>
    <xf numFmtId="0" fontId="14" fillId="3" borderId="11" xfId="2" applyFont="1" applyFill="1" applyBorder="1">
      <alignment vertical="center"/>
    </xf>
    <xf numFmtId="0" fontId="7" fillId="0" borderId="0" xfId="2" applyFont="1">
      <alignment vertical="center"/>
    </xf>
    <xf numFmtId="0" fontId="6" fillId="0" borderId="0" xfId="2" applyFont="1" applyAlignment="1">
      <alignment horizontal="left" vertical="center" wrapText="1"/>
    </xf>
    <xf numFmtId="0" fontId="14" fillId="3" borderId="6" xfId="2" applyFont="1" applyFill="1" applyBorder="1">
      <alignment vertical="center"/>
    </xf>
    <xf numFmtId="0" fontId="7" fillId="0" borderId="0" xfId="2" applyFont="1" applyAlignment="1" applyProtection="1">
      <alignment vertical="center" wrapText="1"/>
      <protection locked="0"/>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2" fillId="0" borderId="0" xfId="0" applyFont="1">
      <alignment vertical="center"/>
    </xf>
    <xf numFmtId="0" fontId="22" fillId="0" borderId="20" xfId="0" applyFont="1" applyBorder="1" applyAlignment="1">
      <alignment horizontal="left" vertical="center" indent="1"/>
    </xf>
    <xf numFmtId="0" fontId="22" fillId="0" borderId="20" xfId="0" applyFont="1" applyBorder="1" applyAlignment="1">
      <alignment horizontal="left" vertical="center" wrapText="1" indent="1"/>
    </xf>
    <xf numFmtId="0" fontId="22" fillId="0" borderId="23" xfId="0" applyFont="1" applyBorder="1" applyAlignment="1">
      <alignment horizontal="left" vertical="center" indent="1"/>
    </xf>
    <xf numFmtId="0" fontId="22" fillId="0" borderId="25" xfId="0" applyFont="1" applyBorder="1" applyAlignment="1">
      <alignment horizontal="left" vertical="center" indent="1"/>
    </xf>
    <xf numFmtId="0" fontId="22" fillId="0" borderId="27" xfId="0" applyFont="1" applyBorder="1" applyAlignment="1">
      <alignment horizontal="left" vertical="center" indent="1"/>
    </xf>
    <xf numFmtId="0" fontId="27" fillId="7" borderId="29" xfId="6" applyFont="1" applyFill="1" applyBorder="1">
      <alignment vertical="center"/>
    </xf>
    <xf numFmtId="0" fontId="27" fillId="7" borderId="22" xfId="6" applyFont="1" applyFill="1" applyBorder="1">
      <alignment vertical="center"/>
    </xf>
    <xf numFmtId="0" fontId="27" fillId="7" borderId="6" xfId="6" applyFont="1" applyFill="1" applyBorder="1">
      <alignment vertical="center"/>
    </xf>
    <xf numFmtId="0" fontId="27" fillId="7" borderId="9" xfId="6" applyFont="1" applyFill="1" applyBorder="1">
      <alignment vertical="center"/>
    </xf>
    <xf numFmtId="0" fontId="27" fillId="7" borderId="8" xfId="6" applyFont="1" applyFill="1" applyBorder="1">
      <alignment vertical="center"/>
    </xf>
    <xf numFmtId="0" fontId="27" fillId="7" borderId="7" xfId="6" applyFont="1" applyFill="1" applyBorder="1">
      <alignment vertical="center"/>
    </xf>
    <xf numFmtId="0" fontId="27" fillId="7" borderId="16" xfId="6" applyFont="1" applyFill="1" applyBorder="1">
      <alignment vertical="center"/>
    </xf>
    <xf numFmtId="0" fontId="27" fillId="7" borderId="17" xfId="6" applyFont="1" applyFill="1" applyBorder="1">
      <alignment vertical="center"/>
    </xf>
    <xf numFmtId="0" fontId="27" fillId="7" borderId="2" xfId="6" applyFont="1" applyFill="1" applyBorder="1">
      <alignment vertical="center"/>
    </xf>
    <xf numFmtId="0" fontId="27" fillId="7" borderId="3" xfId="6" applyFont="1" applyFill="1" applyBorder="1">
      <alignment vertical="center"/>
    </xf>
    <xf numFmtId="0" fontId="22" fillId="0" borderId="21" xfId="0" applyFont="1" applyBorder="1" applyAlignment="1">
      <alignment horizontal="left" vertical="center" indent="1"/>
    </xf>
    <xf numFmtId="0" fontId="16" fillId="0" borderId="0" xfId="2" applyFont="1">
      <alignment vertical="center"/>
    </xf>
    <xf numFmtId="0" fontId="16" fillId="0" borderId="0" xfId="2" applyFont="1" applyAlignment="1">
      <alignment horizontal="right" vertical="center"/>
    </xf>
    <xf numFmtId="0" fontId="9" fillId="0" borderId="0" xfId="2" applyFont="1" applyAlignment="1">
      <alignment horizontal="right" vertical="top" indent="1"/>
    </xf>
    <xf numFmtId="0" fontId="22" fillId="0" borderId="33" xfId="0" applyFont="1" applyBorder="1" applyAlignment="1">
      <alignment horizontal="left" vertical="center" indent="2"/>
    </xf>
    <xf numFmtId="0" fontId="22" fillId="0" borderId="0" xfId="0" applyFont="1" applyProtection="1">
      <alignment vertical="center"/>
    </xf>
    <xf numFmtId="0" fontId="22" fillId="0" borderId="0" xfId="0" applyFont="1" applyAlignment="1" applyProtection="1">
      <alignment horizontal="center" vertical="center"/>
    </xf>
    <xf numFmtId="0" fontId="24" fillId="5" borderId="3" xfId="8" applyFont="1" applyFill="1" applyBorder="1" applyAlignment="1" applyProtection="1">
      <alignment horizontal="center" vertical="center"/>
    </xf>
    <xf numFmtId="0" fontId="32" fillId="0" borderId="3" xfId="8" applyFont="1" applyBorder="1" applyAlignment="1" applyProtection="1">
      <alignment horizontal="center" vertical="center"/>
    </xf>
    <xf numFmtId="0" fontId="35" fillId="0" borderId="3" xfId="37" applyFont="1" applyBorder="1" applyAlignment="1" applyProtection="1">
      <alignment vertical="center" wrapText="1"/>
    </xf>
    <xf numFmtId="0" fontId="16" fillId="0" borderId="3" xfId="8" applyFont="1" applyBorder="1" applyAlignment="1" applyProtection="1">
      <alignment horizontal="center" vertical="center" wrapText="1"/>
    </xf>
    <xf numFmtId="0" fontId="16" fillId="0" borderId="3" xfId="8" applyFont="1" applyBorder="1" applyAlignment="1" applyProtection="1">
      <alignment horizontal="left" vertical="center" wrapText="1"/>
    </xf>
    <xf numFmtId="0" fontId="35" fillId="0" borderId="3" xfId="37" applyFont="1" applyBorder="1" applyAlignment="1" applyProtection="1">
      <alignment horizontal="left" vertical="center" wrapText="1"/>
    </xf>
    <xf numFmtId="0" fontId="34" fillId="0" borderId="3" xfId="8" applyFont="1" applyBorder="1" applyAlignment="1" applyProtection="1">
      <alignment horizontal="left" vertical="center" wrapText="1"/>
    </xf>
    <xf numFmtId="0" fontId="16" fillId="0" borderId="3" xfId="8" applyFont="1" applyBorder="1" applyAlignment="1" applyProtection="1">
      <alignment horizontal="center" vertical="center"/>
    </xf>
    <xf numFmtId="38" fontId="14" fillId="4" borderId="5" xfId="1" applyFont="1" applyFill="1" applyBorder="1" applyProtection="1">
      <alignment vertical="center"/>
    </xf>
    <xf numFmtId="38" fontId="14" fillId="4" borderId="4" xfId="1" applyFont="1" applyFill="1" applyBorder="1" applyProtection="1">
      <alignment vertical="center"/>
    </xf>
    <xf numFmtId="38" fontId="14" fillId="4" borderId="1" xfId="1" applyFont="1" applyFill="1" applyBorder="1" applyProtection="1">
      <alignment vertical="center"/>
    </xf>
    <xf numFmtId="0" fontId="16" fillId="0" borderId="22" xfId="0" applyFont="1" applyBorder="1" applyAlignment="1" applyProtection="1">
      <alignment horizontal="left" vertical="center" wrapText="1" indent="1"/>
      <protection locked="0"/>
    </xf>
    <xf numFmtId="0" fontId="13" fillId="0" borderId="0" xfId="2" applyFont="1">
      <alignment vertical="center"/>
    </xf>
    <xf numFmtId="178" fontId="16" fillId="0" borderId="0" xfId="2" applyNumberFormat="1" applyFont="1" applyAlignment="1" applyProtection="1">
      <alignment horizontal="left" vertical="center"/>
      <protection locked="0"/>
    </xf>
    <xf numFmtId="0" fontId="13" fillId="0" borderId="0" xfId="2" applyFont="1" applyAlignment="1">
      <alignment vertical="center" wrapText="1"/>
    </xf>
    <xf numFmtId="38" fontId="9" fillId="2" borderId="0" xfId="1" applyFont="1" applyFill="1" applyProtection="1">
      <alignment vertical="center"/>
      <protection locked="0"/>
    </xf>
    <xf numFmtId="38" fontId="38" fillId="2" borderId="0" xfId="1" applyFont="1" applyFill="1" applyAlignment="1">
      <alignment horizontal="right" vertical="center"/>
    </xf>
    <xf numFmtId="38" fontId="9" fillId="0" borderId="0" xfId="1" applyFont="1" applyProtection="1">
      <alignment vertical="center"/>
      <protection locked="0"/>
    </xf>
    <xf numFmtId="38" fontId="14" fillId="0" borderId="15" xfId="2" applyNumberFormat="1" applyFont="1" applyBorder="1" applyAlignment="1" applyProtection="1">
      <alignment vertical="center" shrinkToFit="1"/>
      <protection locked="0"/>
    </xf>
    <xf numFmtId="38" fontId="14" fillId="0" borderId="2" xfId="2" applyNumberFormat="1" applyFont="1" applyBorder="1" applyAlignment="1" applyProtection="1">
      <alignment vertical="center" shrinkToFit="1"/>
      <protection locked="0"/>
    </xf>
    <xf numFmtId="0" fontId="39" fillId="0" borderId="0" xfId="2" applyFont="1" applyProtection="1">
      <alignment vertical="center"/>
      <protection locked="0"/>
    </xf>
    <xf numFmtId="0" fontId="40" fillId="2" borderId="0" xfId="0" applyFont="1" applyFill="1">
      <alignment vertical="center"/>
    </xf>
    <xf numFmtId="0" fontId="14" fillId="2" borderId="0" xfId="0" applyFont="1" applyFill="1" applyProtection="1">
      <alignment vertical="center"/>
      <protection locked="0"/>
    </xf>
    <xf numFmtId="38" fontId="14" fillId="2" borderId="0" xfId="1" applyFont="1" applyFill="1" applyProtection="1">
      <alignment vertical="center"/>
      <protection locked="0"/>
    </xf>
    <xf numFmtId="38" fontId="17" fillId="3" borderId="3" xfId="1" applyFont="1" applyFill="1" applyBorder="1" applyAlignment="1">
      <alignment horizontal="right" vertical="center"/>
    </xf>
    <xf numFmtId="38" fontId="17" fillId="4" borderId="3" xfId="1" applyFont="1" applyFill="1" applyBorder="1" applyProtection="1">
      <alignment vertical="center"/>
    </xf>
    <xf numFmtId="0" fontId="17" fillId="3" borderId="3" xfId="0" applyFont="1" applyFill="1" applyBorder="1" applyAlignment="1">
      <alignment vertical="center" wrapText="1"/>
    </xf>
    <xf numFmtId="38" fontId="17" fillId="3" borderId="3" xfId="1" applyFont="1" applyFill="1" applyBorder="1" applyAlignment="1">
      <alignment vertical="center" wrapText="1"/>
    </xf>
    <xf numFmtId="38" fontId="14" fillId="0" borderId="5" xfId="2" applyNumberFormat="1" applyFont="1" applyBorder="1" applyAlignment="1" applyProtection="1">
      <alignment vertical="center" wrapText="1" shrinkToFit="1"/>
      <protection locked="0"/>
    </xf>
    <xf numFmtId="38" fontId="14" fillId="0" borderId="5" xfId="2" applyNumberFormat="1" applyFont="1" applyBorder="1" applyAlignment="1" applyProtection="1">
      <alignment vertical="center" shrinkToFit="1"/>
      <protection locked="0"/>
    </xf>
    <xf numFmtId="0" fontId="37" fillId="2" borderId="0" xfId="0" applyFont="1" applyFill="1" applyProtection="1">
      <alignment vertical="center"/>
      <protection locked="0"/>
    </xf>
    <xf numFmtId="38" fontId="37" fillId="2" borderId="0" xfId="1" applyFont="1" applyFill="1" applyProtection="1">
      <alignment vertical="center"/>
      <protection locked="0"/>
    </xf>
    <xf numFmtId="0" fontId="42" fillId="0" borderId="0" xfId="6" applyFont="1">
      <alignment vertical="center"/>
    </xf>
    <xf numFmtId="0" fontId="43" fillId="0" borderId="0" xfId="6" applyFont="1">
      <alignment vertical="center"/>
    </xf>
    <xf numFmtId="0" fontId="32" fillId="0" borderId="0" xfId="6" applyFont="1">
      <alignment vertical="center"/>
    </xf>
    <xf numFmtId="0" fontId="32" fillId="6" borderId="6" xfId="6" applyFont="1" applyFill="1" applyBorder="1">
      <alignment vertical="center"/>
    </xf>
    <xf numFmtId="0" fontId="32" fillId="6" borderId="3" xfId="6" applyFont="1" applyFill="1" applyBorder="1">
      <alignment vertical="center"/>
    </xf>
    <xf numFmtId="0" fontId="32" fillId="6" borderId="30" xfId="6" applyFont="1" applyFill="1" applyBorder="1">
      <alignment vertical="center"/>
    </xf>
    <xf numFmtId="0" fontId="32" fillId="6" borderId="9" xfId="6" applyFont="1" applyFill="1" applyBorder="1">
      <alignment vertical="center"/>
    </xf>
    <xf numFmtId="0" fontId="32" fillId="6" borderId="8" xfId="6" applyFont="1" applyFill="1" applyBorder="1">
      <alignment vertical="center"/>
    </xf>
    <xf numFmtId="0" fontId="32" fillId="6" borderId="7" xfId="6" applyFont="1" applyFill="1" applyBorder="1">
      <alignment vertical="center"/>
    </xf>
    <xf numFmtId="0" fontId="44" fillId="8" borderId="9" xfId="6" applyFont="1" applyFill="1" applyBorder="1">
      <alignment vertical="center"/>
    </xf>
    <xf numFmtId="0" fontId="32" fillId="8" borderId="8" xfId="6" applyFont="1" applyFill="1" applyBorder="1">
      <alignment vertical="center"/>
    </xf>
    <xf numFmtId="0" fontId="32" fillId="8" borderId="7" xfId="6" applyFont="1" applyFill="1" applyBorder="1">
      <alignment vertical="center"/>
    </xf>
    <xf numFmtId="0" fontId="20" fillId="2" borderId="3" xfId="2" applyFont="1" applyFill="1" applyBorder="1" applyAlignment="1" applyProtection="1">
      <alignment horizontal="center" vertical="center"/>
      <protection locked="0"/>
    </xf>
    <xf numFmtId="0" fontId="7" fillId="0" borderId="0" xfId="2" applyFont="1" applyFill="1">
      <alignment vertical="center"/>
    </xf>
    <xf numFmtId="0" fontId="25" fillId="0" borderId="0" xfId="0" applyFont="1" applyFill="1" applyAlignment="1" applyProtection="1">
      <alignment vertical="center"/>
    </xf>
    <xf numFmtId="0" fontId="22" fillId="0" borderId="3" xfId="0" applyFont="1" applyBorder="1" applyAlignment="1">
      <alignment horizontal="center" vertical="center"/>
    </xf>
    <xf numFmtId="0" fontId="16" fillId="0" borderId="0" xfId="2" applyFont="1" applyAlignment="1">
      <alignment horizontal="right" vertical="top"/>
    </xf>
    <xf numFmtId="0" fontId="16" fillId="0" borderId="0" xfId="2" applyFont="1" applyAlignment="1">
      <alignment horizontal="left" vertical="center"/>
    </xf>
    <xf numFmtId="0" fontId="16" fillId="0" borderId="0" xfId="2" applyFont="1" applyAlignment="1">
      <alignment horizontal="center" vertical="center"/>
    </xf>
    <xf numFmtId="0" fontId="37" fillId="0" borderId="0" xfId="0" applyFont="1">
      <alignment vertical="center"/>
    </xf>
    <xf numFmtId="0" fontId="16" fillId="0" borderId="3" xfId="0" applyFont="1" applyBorder="1" applyAlignment="1">
      <alignment vertical="center" wrapText="1"/>
    </xf>
    <xf numFmtId="0" fontId="16" fillId="0" borderId="3" xfId="2" applyFont="1" applyBorder="1" applyAlignment="1">
      <alignment vertical="center" wrapText="1"/>
    </xf>
    <xf numFmtId="38" fontId="16" fillId="0" borderId="3" xfId="1" applyFont="1" applyBorder="1" applyAlignment="1">
      <alignment vertical="center" wrapText="1"/>
    </xf>
    <xf numFmtId="0" fontId="16" fillId="0" borderId="3" xfId="2" applyFont="1" applyBorder="1" applyAlignment="1">
      <alignment horizontal="center" vertical="center" wrapText="1"/>
    </xf>
    <xf numFmtId="0" fontId="16" fillId="0" borderId="0" xfId="2" applyFont="1" applyAlignment="1">
      <alignment horizontal="left" vertical="center" indent="1"/>
    </xf>
    <xf numFmtId="0" fontId="20" fillId="2" borderId="0" xfId="2" applyFont="1" applyFill="1" applyAlignment="1">
      <alignment horizontal="left"/>
    </xf>
    <xf numFmtId="0" fontId="6" fillId="2" borderId="0" xfId="2" applyFont="1" applyFill="1" applyAlignment="1">
      <alignment horizontal="left" wrapText="1"/>
    </xf>
    <xf numFmtId="0" fontId="6" fillId="2" borderId="0" xfId="2" applyFont="1" applyFill="1">
      <alignment vertical="center"/>
    </xf>
    <xf numFmtId="0" fontId="17" fillId="0" borderId="19" xfId="2" applyFont="1" applyBorder="1" applyAlignment="1">
      <alignment horizontal="center" vertical="center"/>
    </xf>
    <xf numFmtId="0" fontId="17" fillId="0" borderId="0" xfId="2" applyFont="1" applyAlignment="1">
      <alignment horizontal="center" vertical="center" wrapText="1"/>
    </xf>
    <xf numFmtId="0" fontId="17" fillId="0" borderId="39" xfId="2" applyFont="1" applyBorder="1">
      <alignment vertical="center"/>
    </xf>
    <xf numFmtId="0" fontId="17" fillId="0" borderId="0" xfId="2" applyFont="1" applyAlignment="1">
      <alignment horizontal="center" vertical="center"/>
    </xf>
    <xf numFmtId="0" fontId="20" fillId="2" borderId="19" xfId="2" applyFont="1" applyFill="1" applyBorder="1" applyAlignment="1" applyProtection="1">
      <alignment horizontal="center" vertical="center"/>
      <protection locked="0"/>
    </xf>
    <xf numFmtId="0" fontId="9" fillId="2" borderId="0" xfId="2" applyFont="1" applyFill="1" applyAlignment="1">
      <alignment vertical="center" wrapText="1"/>
    </xf>
    <xf numFmtId="0" fontId="20" fillId="2" borderId="9" xfId="2" applyFont="1" applyFill="1" applyBorder="1" applyAlignment="1" applyProtection="1">
      <alignment horizontal="center" vertical="center"/>
      <protection locked="0"/>
    </xf>
    <xf numFmtId="0" fontId="20" fillId="2" borderId="39" xfId="2" applyFont="1" applyFill="1" applyBorder="1" applyAlignment="1" applyProtection="1">
      <alignment horizontal="center" vertical="center"/>
      <protection locked="0"/>
    </xf>
    <xf numFmtId="0" fontId="20" fillId="0" borderId="0" xfId="2" applyFont="1" applyAlignment="1" applyProtection="1">
      <alignment horizontal="center" vertical="center"/>
      <protection locked="0"/>
    </xf>
    <xf numFmtId="0" fontId="6" fillId="0" borderId="0" xfId="2" applyFont="1" applyAlignment="1">
      <alignment horizontal="left" wrapText="1"/>
    </xf>
    <xf numFmtId="0" fontId="2" fillId="2" borderId="0" xfId="0" applyFont="1" applyFill="1">
      <alignment vertical="center"/>
    </xf>
    <xf numFmtId="0" fontId="4" fillId="0" borderId="0" xfId="0" applyFont="1">
      <alignment vertical="center"/>
    </xf>
    <xf numFmtId="38" fontId="4" fillId="0" borderId="0" xfId="1" applyFont="1" applyAlignment="1">
      <alignment horizontal="right" vertical="center"/>
    </xf>
    <xf numFmtId="0" fontId="19" fillId="0" borderId="0" xfId="0" applyFont="1" applyAlignment="1">
      <alignment horizontal="right" vertical="center"/>
    </xf>
    <xf numFmtId="38" fontId="18" fillId="0" borderId="0" xfId="1" applyFont="1" applyAlignment="1">
      <alignment horizontal="right" vertical="center"/>
    </xf>
    <xf numFmtId="0" fontId="2" fillId="0" borderId="0" xfId="0" applyFont="1">
      <alignment vertical="center"/>
    </xf>
    <xf numFmtId="0" fontId="4" fillId="3" borderId="3" xfId="0" applyFont="1" applyFill="1" applyBorder="1" applyAlignment="1">
      <alignment horizontal="center" vertical="center"/>
    </xf>
    <xf numFmtId="0" fontId="4" fillId="3" borderId="3" xfId="0" applyFont="1" applyFill="1" applyBorder="1">
      <alignment vertical="center"/>
    </xf>
    <xf numFmtId="0" fontId="4" fillId="0" borderId="0" xfId="0" applyFont="1" applyAlignment="1">
      <alignment horizontal="left" vertical="center"/>
    </xf>
    <xf numFmtId="0" fontId="2" fillId="2" borderId="18" xfId="0" applyFont="1" applyFill="1" applyBorder="1" applyAlignment="1" applyProtection="1">
      <alignment horizontal="center" vertical="center" wrapText="1"/>
      <protection locked="0"/>
    </xf>
    <xf numFmtId="38" fontId="14" fillId="0" borderId="0" xfId="2" applyNumberFormat="1" applyFont="1" applyAlignment="1" applyProtection="1">
      <alignment horizontal="right" vertical="center" wrapText="1" shrinkToFit="1"/>
      <protection locked="0"/>
    </xf>
    <xf numFmtId="38" fontId="46" fillId="8" borderId="3" xfId="7" applyFont="1" applyFill="1" applyBorder="1">
      <alignment vertical="center"/>
    </xf>
    <xf numFmtId="0" fontId="23" fillId="0" borderId="3" xfId="0" applyFont="1" applyBorder="1" applyAlignment="1" applyProtection="1">
      <alignment vertical="center" wrapText="1"/>
      <protection locked="0"/>
    </xf>
    <xf numFmtId="0" fontId="22" fillId="0" borderId="3" xfId="0" applyFont="1" applyBorder="1" applyAlignment="1" applyProtection="1">
      <alignment horizontal="center" vertical="center"/>
      <protection locked="0"/>
    </xf>
    <xf numFmtId="0" fontId="16" fillId="0" borderId="7" xfId="0" applyFont="1" applyBorder="1" applyAlignment="1" applyProtection="1">
      <alignment horizontal="left" vertical="center" wrapText="1" indent="1"/>
      <protection locked="0"/>
    </xf>
    <xf numFmtId="49" fontId="16" fillId="0" borderId="7" xfId="0" applyNumberFormat="1" applyFont="1" applyBorder="1" applyAlignment="1" applyProtection="1">
      <alignment horizontal="left" vertical="center" wrapText="1" indent="1"/>
      <protection locked="0"/>
    </xf>
    <xf numFmtId="38" fontId="46" fillId="10" borderId="3" xfId="7" applyFont="1" applyFill="1" applyBorder="1" applyProtection="1">
      <alignment vertical="center"/>
      <protection locked="0"/>
    </xf>
    <xf numFmtId="38" fontId="32" fillId="10" borderId="3" xfId="7" applyFont="1" applyFill="1" applyBorder="1" applyProtection="1">
      <alignment vertical="center"/>
      <protection locked="0"/>
    </xf>
    <xf numFmtId="38" fontId="16" fillId="0" borderId="3" xfId="1" applyFont="1" applyBorder="1" applyAlignment="1" applyProtection="1">
      <alignment vertical="center" wrapText="1"/>
    </xf>
    <xf numFmtId="0" fontId="22" fillId="0" borderId="0" xfId="0" applyFont="1" applyAlignment="1" applyProtection="1">
      <alignment horizontal="right" vertical="center"/>
    </xf>
    <xf numFmtId="0" fontId="22" fillId="0" borderId="10" xfId="0" applyFont="1" applyBorder="1" applyAlignment="1" applyProtection="1">
      <alignment horizontal="right" vertical="center"/>
    </xf>
    <xf numFmtId="0" fontId="25" fillId="6" borderId="3" xfId="0" applyFont="1" applyFill="1" applyBorder="1" applyAlignment="1">
      <alignment horizontal="center" vertical="center" textRotation="255"/>
    </xf>
    <xf numFmtId="0" fontId="22" fillId="0" borderId="3" xfId="0" applyFont="1" applyBorder="1" applyAlignment="1">
      <alignment horizontal="left" vertical="center"/>
    </xf>
    <xf numFmtId="0" fontId="22" fillId="0" borderId="31" xfId="0" applyFont="1" applyBorder="1" applyAlignment="1">
      <alignment horizontal="left" vertical="center"/>
    </xf>
    <xf numFmtId="0" fontId="22" fillId="0" borderId="24" xfId="0" applyFont="1" applyBorder="1" applyAlignment="1">
      <alignment horizontal="left" vertical="center"/>
    </xf>
    <xf numFmtId="0" fontId="22" fillId="0" borderId="32" xfId="0" applyFont="1" applyBorder="1" applyAlignment="1">
      <alignment horizontal="left" vertical="center"/>
    </xf>
    <xf numFmtId="0" fontId="22" fillId="0" borderId="28" xfId="0" applyFont="1" applyBorder="1" applyAlignment="1">
      <alignment horizontal="left" vertical="center"/>
    </xf>
    <xf numFmtId="0" fontId="24" fillId="5" borderId="3" xfId="0" applyFont="1" applyFill="1" applyBorder="1" applyAlignment="1">
      <alignment horizontal="center" vertical="center"/>
    </xf>
    <xf numFmtId="0" fontId="22" fillId="0" borderId="9" xfId="0" applyFont="1" applyBorder="1" applyAlignment="1">
      <alignment horizontal="left" vertical="center" indent="1"/>
    </xf>
    <xf numFmtId="0" fontId="16" fillId="0" borderId="37"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4" fillId="3" borderId="9" xfId="0" applyFont="1" applyFill="1" applyBorder="1" applyAlignment="1">
      <alignment horizontal="left" vertical="center"/>
    </xf>
    <xf numFmtId="0" fontId="4" fillId="3" borderId="8" xfId="0" applyFont="1" applyFill="1" applyBorder="1" applyAlignment="1">
      <alignment horizontal="left" vertical="center"/>
    </xf>
    <xf numFmtId="0" fontId="4" fillId="3" borderId="7" xfId="0" applyFont="1" applyFill="1" applyBorder="1" applyAlignment="1">
      <alignment horizontal="left" vertical="center"/>
    </xf>
    <xf numFmtId="38" fontId="4" fillId="4" borderId="3" xfId="1" applyFont="1" applyFill="1" applyBorder="1" applyAlignment="1">
      <alignment horizontal="right" vertical="center"/>
    </xf>
    <xf numFmtId="0" fontId="4" fillId="3" borderId="3" xfId="0" applyFont="1" applyFill="1" applyBorder="1" applyAlignment="1">
      <alignment horizontal="left" vertical="center"/>
    </xf>
    <xf numFmtId="0" fontId="4" fillId="3" borderId="6" xfId="0" applyFont="1" applyFill="1" applyBorder="1" applyAlignment="1">
      <alignment horizontal="left" vertical="center"/>
    </xf>
    <xf numFmtId="0" fontId="17" fillId="3" borderId="3" xfId="2" applyFont="1" applyFill="1" applyBorder="1" applyAlignment="1">
      <alignment horizontal="center" vertical="center" wrapText="1"/>
    </xf>
    <xf numFmtId="0" fontId="17" fillId="3" borderId="9" xfId="2" applyFont="1" applyFill="1" applyBorder="1" applyAlignment="1">
      <alignment horizontal="center" vertical="center"/>
    </xf>
    <xf numFmtId="0" fontId="17" fillId="3" borderId="8" xfId="2" applyFont="1" applyFill="1" applyBorder="1" applyAlignment="1">
      <alignment horizontal="center" vertical="center"/>
    </xf>
    <xf numFmtId="0" fontId="17" fillId="3" borderId="7" xfId="2" applyFont="1" applyFill="1" applyBorder="1" applyAlignment="1">
      <alignment horizontal="center" vertical="center"/>
    </xf>
    <xf numFmtId="0" fontId="9" fillId="2" borderId="9" xfId="2" applyFont="1" applyFill="1" applyBorder="1" applyAlignment="1">
      <alignment horizontal="center" vertical="center" wrapText="1"/>
    </xf>
    <xf numFmtId="0" fontId="9" fillId="2" borderId="7" xfId="2" applyFont="1" applyFill="1" applyBorder="1" applyAlignment="1">
      <alignment horizontal="center" vertical="center" wrapText="1"/>
    </xf>
    <xf numFmtId="38" fontId="14" fillId="0" borderId="40" xfId="2" applyNumberFormat="1" applyFont="1" applyBorder="1" applyAlignment="1" applyProtection="1">
      <alignment horizontal="left" vertical="center" wrapText="1" shrinkToFit="1"/>
      <protection locked="0"/>
    </xf>
    <xf numFmtId="38" fontId="14" fillId="0" borderId="41" xfId="2" applyNumberFormat="1" applyFont="1" applyBorder="1" applyAlignment="1" applyProtection="1">
      <alignment horizontal="left" vertical="center" wrapText="1" shrinkToFit="1"/>
      <protection locked="0"/>
    </xf>
    <xf numFmtId="38" fontId="14" fillId="0" borderId="42" xfId="2" applyNumberFormat="1" applyFont="1" applyBorder="1" applyAlignment="1" applyProtection="1">
      <alignment horizontal="left" vertical="center" wrapText="1" shrinkToFit="1"/>
      <protection locked="0"/>
    </xf>
    <xf numFmtId="38" fontId="14" fillId="0" borderId="40" xfId="2" applyNumberFormat="1" applyFont="1" applyBorder="1" applyAlignment="1" applyProtection="1">
      <alignment horizontal="right" vertical="center" wrapText="1" shrinkToFit="1"/>
      <protection locked="0"/>
    </xf>
    <xf numFmtId="38" fontId="14" fillId="0" borderId="41" xfId="2" applyNumberFormat="1" applyFont="1" applyBorder="1" applyAlignment="1" applyProtection="1">
      <alignment horizontal="right" vertical="center" wrapText="1" shrinkToFit="1"/>
      <protection locked="0"/>
    </xf>
    <xf numFmtId="38" fontId="14" fillId="0" borderId="42" xfId="2" applyNumberFormat="1" applyFont="1" applyBorder="1" applyAlignment="1" applyProtection="1">
      <alignment horizontal="right" vertical="center" wrapText="1" shrinkToFit="1"/>
      <protection locked="0"/>
    </xf>
    <xf numFmtId="38" fontId="14" fillId="0" borderId="43" xfId="2" applyNumberFormat="1" applyFont="1" applyBorder="1" applyAlignment="1" applyProtection="1">
      <alignment horizontal="left" vertical="center" wrapText="1" shrinkToFit="1"/>
      <protection locked="0"/>
    </xf>
    <xf numFmtId="38" fontId="14" fillId="0" borderId="44" xfId="2" applyNumberFormat="1" applyFont="1" applyBorder="1" applyAlignment="1" applyProtection="1">
      <alignment horizontal="left" vertical="center" wrapText="1" shrinkToFit="1"/>
      <protection locked="0"/>
    </xf>
    <xf numFmtId="38" fontId="14" fillId="0" borderId="26" xfId="2" applyNumberFormat="1" applyFont="1" applyBorder="1" applyAlignment="1" applyProtection="1">
      <alignment horizontal="left" vertical="center" wrapText="1" shrinkToFit="1"/>
      <protection locked="0"/>
    </xf>
    <xf numFmtId="38" fontId="14" fillId="0" borderId="43" xfId="2" applyNumberFormat="1" applyFont="1" applyBorder="1" applyAlignment="1" applyProtection="1">
      <alignment horizontal="right" vertical="center" wrapText="1" shrinkToFit="1"/>
      <protection locked="0"/>
    </xf>
    <xf numFmtId="38" fontId="14" fillId="0" borderId="44" xfId="2" applyNumberFormat="1" applyFont="1" applyBorder="1" applyAlignment="1" applyProtection="1">
      <alignment horizontal="right" vertical="center" wrapText="1" shrinkToFit="1"/>
      <protection locked="0"/>
    </xf>
    <xf numFmtId="38" fontId="14" fillId="0" borderId="26" xfId="2" applyNumberFormat="1" applyFont="1" applyBorder="1" applyAlignment="1" applyProtection="1">
      <alignment horizontal="right" vertical="center" wrapText="1" shrinkToFit="1"/>
      <protection locked="0"/>
    </xf>
    <xf numFmtId="0" fontId="4" fillId="3" borderId="11" xfId="0" applyFont="1" applyFill="1" applyBorder="1" applyAlignment="1">
      <alignment horizontal="left" vertical="center"/>
    </xf>
    <xf numFmtId="0" fontId="4" fillId="3" borderId="2" xfId="0" applyFont="1" applyFill="1" applyBorder="1" applyAlignment="1">
      <alignment horizontal="right" vertical="center"/>
    </xf>
    <xf numFmtId="38" fontId="18" fillId="4" borderId="34" xfId="1" applyFont="1" applyFill="1" applyBorder="1" applyAlignment="1">
      <alignment horizontal="right" vertical="center"/>
    </xf>
    <xf numFmtId="38" fontId="18" fillId="4" borderId="35" xfId="1" applyFont="1" applyFill="1" applyBorder="1" applyAlignment="1">
      <alignment horizontal="right" vertical="center"/>
    </xf>
    <xf numFmtId="38" fontId="18" fillId="4" borderId="36" xfId="1" applyFont="1" applyFill="1" applyBorder="1" applyAlignment="1">
      <alignment horizontal="right" vertical="center"/>
    </xf>
    <xf numFmtId="38" fontId="14" fillId="0" borderId="31" xfId="2" applyNumberFormat="1" applyFont="1" applyBorder="1" applyAlignment="1" applyProtection="1">
      <alignment horizontal="right" vertical="center" wrapText="1" shrinkToFit="1"/>
      <protection locked="0"/>
    </xf>
    <xf numFmtId="38" fontId="14" fillId="0" borderId="49" xfId="2" applyNumberFormat="1" applyFont="1" applyBorder="1" applyAlignment="1" applyProtection="1">
      <alignment horizontal="right" vertical="center" wrapText="1" shrinkToFit="1"/>
      <protection locked="0"/>
    </xf>
    <xf numFmtId="38" fontId="14" fillId="0" borderId="24" xfId="2" applyNumberFormat="1" applyFont="1" applyBorder="1" applyAlignment="1" applyProtection="1">
      <alignment horizontal="right" vertical="center" wrapText="1" shrinkToFit="1"/>
      <protection locked="0"/>
    </xf>
    <xf numFmtId="38" fontId="14" fillId="0" borderId="45" xfId="2" applyNumberFormat="1" applyFont="1" applyBorder="1" applyAlignment="1" applyProtection="1">
      <alignment horizontal="left" vertical="center" wrapText="1" shrinkToFit="1"/>
      <protection locked="0"/>
    </xf>
    <xf numFmtId="38" fontId="14" fillId="0" borderId="46" xfId="2" applyNumberFormat="1" applyFont="1" applyBorder="1" applyAlignment="1" applyProtection="1">
      <alignment horizontal="left" vertical="center" wrapText="1" shrinkToFit="1"/>
      <protection locked="0"/>
    </xf>
    <xf numFmtId="38" fontId="14" fillId="0" borderId="47" xfId="2" applyNumberFormat="1" applyFont="1" applyBorder="1" applyAlignment="1" applyProtection="1">
      <alignment horizontal="left" vertical="center" wrapText="1" shrinkToFit="1"/>
      <protection locked="0"/>
    </xf>
    <xf numFmtId="38" fontId="14" fillId="0" borderId="32" xfId="2" applyNumberFormat="1" applyFont="1" applyBorder="1" applyAlignment="1" applyProtection="1">
      <alignment horizontal="left" vertical="center" wrapText="1" shrinkToFit="1"/>
      <protection locked="0"/>
    </xf>
    <xf numFmtId="38" fontId="14" fillId="0" borderId="48" xfId="2" applyNumberFormat="1" applyFont="1" applyBorder="1" applyAlignment="1" applyProtection="1">
      <alignment horizontal="left" vertical="center" wrapText="1" shrinkToFit="1"/>
      <protection locked="0"/>
    </xf>
    <xf numFmtId="38" fontId="14" fillId="0" borderId="28" xfId="2" applyNumberFormat="1" applyFont="1" applyBorder="1" applyAlignment="1" applyProtection="1">
      <alignment horizontal="left" vertical="center" wrapText="1" shrinkToFit="1"/>
      <protection locked="0"/>
    </xf>
    <xf numFmtId="38" fontId="14" fillId="0" borderId="32" xfId="2" applyNumberFormat="1" applyFont="1" applyBorder="1" applyAlignment="1" applyProtection="1">
      <alignment horizontal="right" vertical="center" wrapText="1" shrinkToFit="1"/>
      <protection locked="0"/>
    </xf>
    <xf numFmtId="38" fontId="14" fillId="0" borderId="48" xfId="2" applyNumberFormat="1" applyFont="1" applyBorder="1" applyAlignment="1" applyProtection="1">
      <alignment horizontal="right" vertical="center" wrapText="1" shrinkToFit="1"/>
      <protection locked="0"/>
    </xf>
    <xf numFmtId="38" fontId="14" fillId="0" borderId="28" xfId="2" applyNumberFormat="1" applyFont="1" applyBorder="1" applyAlignment="1" applyProtection="1">
      <alignment horizontal="right" vertical="center" wrapText="1" shrinkToFit="1"/>
      <protection locked="0"/>
    </xf>
    <xf numFmtId="0" fontId="16" fillId="0" borderId="0" xfId="2" applyFont="1" applyAlignment="1" applyProtection="1">
      <alignment vertical="center" wrapText="1"/>
      <protection locked="0"/>
    </xf>
    <xf numFmtId="0" fontId="16" fillId="0" borderId="0" xfId="2" applyFont="1" applyAlignment="1" applyProtection="1">
      <alignment horizontal="right" vertical="center"/>
      <protection locked="0"/>
    </xf>
    <xf numFmtId="178" fontId="16" fillId="0" borderId="0" xfId="2" applyNumberFormat="1" applyFont="1" applyAlignment="1" applyProtection="1">
      <alignment horizontal="right" vertical="center"/>
      <protection locked="0"/>
    </xf>
    <xf numFmtId="0" fontId="16" fillId="0" borderId="0" xfId="2" applyFont="1" applyAlignment="1">
      <alignment horizontal="left" vertical="top" wrapText="1"/>
    </xf>
    <xf numFmtId="0" fontId="16" fillId="0" borderId="0" xfId="2" applyFont="1" applyAlignment="1">
      <alignment horizontal="center" vertical="center" wrapText="1"/>
    </xf>
    <xf numFmtId="0" fontId="16" fillId="0" borderId="0" xfId="2" applyFont="1" applyAlignment="1">
      <alignment horizontal="center" vertical="center"/>
    </xf>
    <xf numFmtId="0" fontId="16" fillId="0" borderId="0" xfId="2" applyFont="1" applyAlignment="1">
      <alignment horizontal="left" vertical="center" wrapText="1"/>
    </xf>
    <xf numFmtId="0" fontId="22" fillId="0" borderId="0" xfId="0" applyFont="1" applyAlignment="1">
      <alignment horizontal="left" vertical="center" wrapText="1"/>
    </xf>
    <xf numFmtId="0" fontId="22" fillId="0" borderId="3" xfId="0" applyFont="1" applyBorder="1" applyAlignment="1">
      <alignment horizontal="center" vertical="center"/>
    </xf>
    <xf numFmtId="0" fontId="7" fillId="0" borderId="0" xfId="2" applyFont="1" applyAlignment="1">
      <alignment vertical="center" wrapText="1"/>
    </xf>
    <xf numFmtId="38" fontId="14" fillId="0" borderId="3" xfId="2" applyNumberFormat="1" applyFont="1" applyBorder="1" applyAlignment="1" applyProtection="1">
      <alignment vertical="center" wrapText="1"/>
      <protection locked="0"/>
    </xf>
    <xf numFmtId="38" fontId="14" fillId="0" borderId="9" xfId="2" applyNumberFormat="1" applyFont="1" applyBorder="1" applyAlignment="1" applyProtection="1">
      <alignment vertical="center" wrapText="1"/>
      <protection locked="0"/>
    </xf>
    <xf numFmtId="38" fontId="14" fillId="0" borderId="8" xfId="2" applyNumberFormat="1" applyFont="1" applyBorder="1" applyAlignment="1" applyProtection="1">
      <alignment vertical="center" wrapText="1"/>
      <protection locked="0"/>
    </xf>
    <xf numFmtId="38" fontId="14" fillId="0" borderId="7" xfId="2" applyNumberFormat="1" applyFont="1" applyBorder="1" applyAlignment="1" applyProtection="1">
      <alignment vertical="center" wrapText="1"/>
      <protection locked="0"/>
    </xf>
    <xf numFmtId="38" fontId="14" fillId="0" borderId="34" xfId="2" applyNumberFormat="1" applyFont="1" applyBorder="1" applyAlignment="1" applyProtection="1">
      <alignment horizontal="left" vertical="center" wrapText="1"/>
      <protection locked="0"/>
    </xf>
    <xf numFmtId="38" fontId="14" fillId="0" borderId="35" xfId="2" applyNumberFormat="1" applyFont="1" applyBorder="1" applyAlignment="1" applyProtection="1">
      <alignment horizontal="left" vertical="center" wrapText="1"/>
      <protection locked="0"/>
    </xf>
    <xf numFmtId="38" fontId="14" fillId="0" borderId="36" xfId="2" applyNumberFormat="1" applyFont="1" applyBorder="1" applyAlignment="1" applyProtection="1">
      <alignment horizontal="left" vertical="center" wrapText="1"/>
      <protection locked="0"/>
    </xf>
    <xf numFmtId="0" fontId="10" fillId="0" borderId="0" xfId="2" applyFont="1" applyAlignment="1">
      <alignment horizontal="center" vertical="center"/>
    </xf>
    <xf numFmtId="38" fontId="9" fillId="0" borderId="10" xfId="1" applyFont="1" applyBorder="1" applyAlignment="1" applyProtection="1">
      <alignment vertical="center" wrapText="1" shrinkToFit="1"/>
      <protection locked="0"/>
    </xf>
    <xf numFmtId="0" fontId="36" fillId="0" borderId="0" xfId="2" applyFont="1" applyAlignment="1">
      <alignment horizontal="center" vertical="center"/>
    </xf>
    <xf numFmtId="0" fontId="14" fillId="3" borderId="12" xfId="2" applyFont="1" applyFill="1" applyBorder="1">
      <alignment vertical="center"/>
    </xf>
    <xf numFmtId="0" fontId="14" fillId="3" borderId="13" xfId="2" applyFont="1" applyFill="1" applyBorder="1">
      <alignment vertical="center"/>
    </xf>
    <xf numFmtId="0" fontId="14" fillId="3" borderId="14" xfId="2" applyFont="1" applyFill="1" applyBorder="1">
      <alignment vertical="center"/>
    </xf>
    <xf numFmtId="38" fontId="9" fillId="2" borderId="0" xfId="1" applyFont="1" applyFill="1" applyBorder="1" applyAlignment="1" applyProtection="1">
      <alignment vertical="top" wrapText="1"/>
    </xf>
    <xf numFmtId="38" fontId="9" fillId="0" borderId="8" xfId="1" applyFont="1" applyBorder="1" applyAlignment="1" applyProtection="1">
      <alignment vertical="center" wrapText="1" shrinkToFit="1"/>
    </xf>
    <xf numFmtId="0" fontId="16" fillId="3" borderId="11" xfId="2" applyFont="1" applyFill="1" applyBorder="1" applyAlignment="1">
      <alignment vertical="center" wrapText="1"/>
    </xf>
    <xf numFmtId="38" fontId="14" fillId="0" borderId="2" xfId="2" applyNumberFormat="1" applyFont="1" applyBorder="1" applyAlignment="1" applyProtection="1">
      <alignment vertical="center" wrapText="1"/>
      <protection locked="0"/>
    </xf>
    <xf numFmtId="0" fontId="7" fillId="0" borderId="0" xfId="2" applyFont="1" applyAlignment="1">
      <alignment horizontal="left" vertical="center" wrapText="1"/>
    </xf>
    <xf numFmtId="0" fontId="14" fillId="3" borderId="11" xfId="2" applyFont="1" applyFill="1" applyBorder="1" applyAlignment="1">
      <alignment vertical="center" wrapText="1"/>
    </xf>
    <xf numFmtId="0" fontId="32" fillId="6" borderId="9" xfId="6" applyFont="1" applyFill="1" applyBorder="1">
      <alignment vertical="center"/>
    </xf>
    <xf numFmtId="0" fontId="32" fillId="6" borderId="8" xfId="6" applyFont="1" applyFill="1" applyBorder="1">
      <alignment vertical="center"/>
    </xf>
    <xf numFmtId="0" fontId="32" fillId="6" borderId="7" xfId="6" applyFont="1" applyFill="1" applyBorder="1">
      <alignment vertical="center"/>
    </xf>
    <xf numFmtId="0" fontId="32" fillId="0" borderId="3" xfId="6" applyFont="1" applyBorder="1">
      <alignment vertical="center"/>
    </xf>
    <xf numFmtId="0" fontId="32" fillId="6" borderId="3" xfId="6" applyFont="1" applyFill="1" applyBorder="1">
      <alignment vertical="center"/>
    </xf>
    <xf numFmtId="0" fontId="32" fillId="2" borderId="3" xfId="6" applyFont="1" applyFill="1" applyBorder="1" applyAlignment="1" applyProtection="1">
      <alignment vertical="center" wrapText="1"/>
      <protection locked="0"/>
    </xf>
    <xf numFmtId="0" fontId="45" fillId="9" borderId="3" xfId="6" applyFont="1" applyFill="1" applyBorder="1" applyAlignment="1">
      <alignment horizontal="center" vertical="center"/>
    </xf>
    <xf numFmtId="38" fontId="45" fillId="0" borderId="3" xfId="7" applyFont="1" applyBorder="1" applyProtection="1">
      <alignment vertical="center"/>
      <protection locked="0"/>
    </xf>
    <xf numFmtId="0" fontId="32" fillId="6" borderId="3" xfId="6" applyFont="1" applyFill="1" applyBorder="1" applyAlignment="1">
      <alignment vertical="center" wrapText="1"/>
    </xf>
    <xf numFmtId="0" fontId="32" fillId="0" borderId="3" xfId="6" applyFont="1" applyBorder="1" applyAlignment="1" applyProtection="1">
      <alignment vertical="center" wrapText="1"/>
      <protection locked="0"/>
    </xf>
    <xf numFmtId="38" fontId="45" fillId="0" borderId="3" xfId="6" applyNumberFormat="1" applyFont="1" applyBorder="1">
      <alignment vertical="center"/>
    </xf>
    <xf numFmtId="0" fontId="45" fillId="0" borderId="3" xfId="6" applyFont="1" applyBorder="1">
      <alignment vertical="center"/>
    </xf>
    <xf numFmtId="176" fontId="45" fillId="0" borderId="3" xfId="7" applyNumberFormat="1" applyFont="1" applyBorder="1">
      <alignment vertical="center"/>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83">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29</xdr:row>
          <xdr:rowOff>144780</xdr:rowOff>
        </xdr:from>
        <xdr:to>
          <xdr:col>1</xdr:col>
          <xdr:colOff>678180</xdr:colOff>
          <xdr:row>29</xdr:row>
          <xdr:rowOff>350520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121920</xdr:rowOff>
        </xdr:from>
        <xdr:to>
          <xdr:col>1</xdr:col>
          <xdr:colOff>685800</xdr:colOff>
          <xdr:row>30</xdr:row>
          <xdr:rowOff>335280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60960</xdr:rowOff>
        </xdr:from>
        <xdr:to>
          <xdr:col>2</xdr:col>
          <xdr:colOff>533400</xdr:colOff>
          <xdr:row>24</xdr:row>
          <xdr:rowOff>266700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276226</xdr:colOff>
      <xdr:row>24</xdr:row>
      <xdr:rowOff>57150</xdr:rowOff>
    </xdr:from>
    <xdr:to>
      <xdr:col>5</xdr:col>
      <xdr:colOff>571500</xdr:colOff>
      <xdr:row>25</xdr:row>
      <xdr:rowOff>141818</xdr:rowOff>
    </xdr:to>
    <xdr:sp macro="" textlink="">
      <xdr:nvSpPr>
        <xdr:cNvPr id="9" name="四角形吹き出し 19">
          <a:extLst>
            <a:ext uri="{FF2B5EF4-FFF2-40B4-BE49-F238E27FC236}">
              <a16:creationId xmlns:a16="http://schemas.microsoft.com/office/drawing/2014/main" id="{00000000-0008-0000-0100-000009000000}"/>
            </a:ext>
          </a:extLst>
        </xdr:cNvPr>
        <xdr:cNvSpPr/>
      </xdr:nvSpPr>
      <xdr:spPr bwMode="auto">
        <a:xfrm>
          <a:off x="7534276" y="7239000"/>
          <a:ext cx="1666874" cy="370418"/>
        </a:xfrm>
        <a:prstGeom prst="wedgeRectCallout">
          <a:avLst>
            <a:gd name="adj1" fmla="val -60473"/>
            <a:gd name="adj2" fmla="val -29357"/>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チェック欄にチェック</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247651</xdr:colOff>
      <xdr:row>29</xdr:row>
      <xdr:rowOff>180975</xdr:rowOff>
    </xdr:from>
    <xdr:to>
      <xdr:col>5</xdr:col>
      <xdr:colOff>542925</xdr:colOff>
      <xdr:row>30</xdr:row>
      <xdr:rowOff>56093</xdr:rowOff>
    </xdr:to>
    <xdr:sp macro="" textlink="">
      <xdr:nvSpPr>
        <xdr:cNvPr id="10" name="四角形吹き出し 19">
          <a:extLst>
            <a:ext uri="{FF2B5EF4-FFF2-40B4-BE49-F238E27FC236}">
              <a16:creationId xmlns:a16="http://schemas.microsoft.com/office/drawing/2014/main" id="{00000000-0008-0000-0100-00000A000000}"/>
            </a:ext>
          </a:extLst>
        </xdr:cNvPr>
        <xdr:cNvSpPr/>
      </xdr:nvSpPr>
      <xdr:spPr bwMode="auto">
        <a:xfrm>
          <a:off x="7505701" y="9048750"/>
          <a:ext cx="1666874" cy="370418"/>
        </a:xfrm>
        <a:prstGeom prst="wedgeRectCallout">
          <a:avLst>
            <a:gd name="adj1" fmla="val -56473"/>
            <a:gd name="adj2" fmla="val -31929"/>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チェック欄にチェック</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304801</xdr:colOff>
      <xdr:row>25</xdr:row>
      <xdr:rowOff>285749</xdr:rowOff>
    </xdr:from>
    <xdr:to>
      <xdr:col>8</xdr:col>
      <xdr:colOff>676275</xdr:colOff>
      <xdr:row>28</xdr:row>
      <xdr:rowOff>342899</xdr:rowOff>
    </xdr:to>
    <xdr:sp macro="" textlink="">
      <xdr:nvSpPr>
        <xdr:cNvPr id="11" name="四角形吹き出し 19">
          <a:extLst>
            <a:ext uri="{FF2B5EF4-FFF2-40B4-BE49-F238E27FC236}">
              <a16:creationId xmlns:a16="http://schemas.microsoft.com/office/drawing/2014/main" id="{00000000-0008-0000-0100-00000B000000}"/>
            </a:ext>
          </a:extLst>
        </xdr:cNvPr>
        <xdr:cNvSpPr/>
      </xdr:nvSpPr>
      <xdr:spPr bwMode="auto">
        <a:xfrm>
          <a:off x="7562851" y="7753349"/>
          <a:ext cx="3800474" cy="962025"/>
        </a:xfrm>
        <a:prstGeom prst="wedgeRectCallout">
          <a:avLst>
            <a:gd name="adj1" fmla="val -56214"/>
            <a:gd name="adj2" fmla="val -32919"/>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希望の書類送付先が、上記基本情報と異なる住所の場合のみ送付先住所を記載。</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466725</xdr:colOff>
      <xdr:row>3</xdr:row>
      <xdr:rowOff>19050</xdr:rowOff>
    </xdr:from>
    <xdr:to>
      <xdr:col>7</xdr:col>
      <xdr:colOff>419100</xdr:colOff>
      <xdr:row>5</xdr:row>
      <xdr:rowOff>57150</xdr:rowOff>
    </xdr:to>
    <xdr:sp macro="" textlink="">
      <xdr:nvSpPr>
        <xdr:cNvPr id="12" name="四角形吹き出し 19">
          <a:extLst>
            <a:ext uri="{FF2B5EF4-FFF2-40B4-BE49-F238E27FC236}">
              <a16:creationId xmlns:a16="http://schemas.microsoft.com/office/drawing/2014/main" id="{00000000-0008-0000-0100-00000C000000}"/>
            </a:ext>
          </a:extLst>
        </xdr:cNvPr>
        <xdr:cNvSpPr/>
      </xdr:nvSpPr>
      <xdr:spPr bwMode="auto">
        <a:xfrm>
          <a:off x="7724775" y="762000"/>
          <a:ext cx="2695575" cy="914400"/>
        </a:xfrm>
        <a:prstGeom prst="wedgeRectCallout">
          <a:avLst>
            <a:gd name="adj1" fmla="val -60473"/>
            <a:gd name="adj2" fmla="val -29357"/>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すべて登記簿謄本と同一の記載にすること</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296397</xdr:colOff>
      <xdr:row>5</xdr:row>
      <xdr:rowOff>9524</xdr:rowOff>
    </xdr:from>
    <xdr:to>
      <xdr:col>2</xdr:col>
      <xdr:colOff>3153897</xdr:colOff>
      <xdr:row>10</xdr:row>
      <xdr:rowOff>419100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6397" y="1275789"/>
          <a:ext cx="5625353" cy="253869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類型、商流を左詰めでプルダウンにて選択すること。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ja-JP" altLang="en-US" sz="1200">
              <a:solidFill>
                <a:srgbClr val="FF0000"/>
              </a:solidFill>
              <a:latin typeface="ＭＳ Ｐ明朝" panose="02020600040205080304" pitchFamily="18" charset="-128"/>
              <a:ea typeface="ＭＳ Ｐ明朝" panose="02020600040205080304" pitchFamily="18" charset="-128"/>
            </a:rPr>
            <a:t>（複数該当の場合は該当するものをすべて選択すること。）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rgbClr val="FF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rgbClr val="FF0000"/>
            </a:solidFill>
            <a:effectLst/>
            <a:latin typeface="ＭＳ Ｐ明朝" panose="02020600040205080304" pitchFamily="18" charset="-128"/>
            <a:ea typeface="ＭＳ Ｐ明朝" panose="02020600040205080304" pitchFamily="18" charset="-128"/>
            <a:cs typeface="+mn-cs"/>
          </a:endParaRPr>
        </a:p>
        <a:p>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人件費が上限を超えている場合、右合計欄が赤く着色されるので、見直しのこと</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375397</xdr:colOff>
      <xdr:row>2</xdr:row>
      <xdr:rowOff>237814</xdr:rowOff>
    </xdr:from>
    <xdr:to>
      <xdr:col>17</xdr:col>
      <xdr:colOff>219761</xdr:colOff>
      <xdr:row>3</xdr:row>
      <xdr:rowOff>318746</xdr:rowOff>
    </xdr:to>
    <xdr:sp macro="" textlink="">
      <xdr:nvSpPr>
        <xdr:cNvPr id="3" name="四角形吹き出し 19">
          <a:extLst>
            <a:ext uri="{FF2B5EF4-FFF2-40B4-BE49-F238E27FC236}">
              <a16:creationId xmlns:a16="http://schemas.microsoft.com/office/drawing/2014/main" id="{00000000-0008-0000-0200-000003000000}"/>
            </a:ext>
          </a:extLst>
        </xdr:cNvPr>
        <xdr:cNvSpPr/>
      </xdr:nvSpPr>
      <xdr:spPr bwMode="auto">
        <a:xfrm>
          <a:off x="10926980" y="661147"/>
          <a:ext cx="1220198" cy="366682"/>
        </a:xfrm>
        <a:prstGeom prst="wedgeRectCallout">
          <a:avLst>
            <a:gd name="adj1" fmla="val -66565"/>
            <a:gd name="adj2" fmla="val -25879"/>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類型、商流を選択</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380999</xdr:colOff>
      <xdr:row>0</xdr:row>
      <xdr:rowOff>57150</xdr:rowOff>
    </xdr:from>
    <xdr:to>
      <xdr:col>13</xdr:col>
      <xdr:colOff>676274</xdr:colOff>
      <xdr:row>6</xdr:row>
      <xdr:rowOff>38100</xdr:rowOff>
    </xdr:to>
    <xdr:sp macro="" textlink="">
      <xdr:nvSpPr>
        <xdr:cNvPr id="2" name="四角形吹き出し 19">
          <a:extLst>
            <a:ext uri="{FF2B5EF4-FFF2-40B4-BE49-F238E27FC236}">
              <a16:creationId xmlns:a16="http://schemas.microsoft.com/office/drawing/2014/main" id="{00000000-0008-0000-0300-000002000000}"/>
            </a:ext>
          </a:extLst>
        </xdr:cNvPr>
        <xdr:cNvSpPr/>
      </xdr:nvSpPr>
      <xdr:spPr bwMode="auto">
        <a:xfrm>
          <a:off x="7515224" y="57150"/>
          <a:ext cx="4410075" cy="1066800"/>
        </a:xfrm>
        <a:prstGeom prst="wedgeRectCallout">
          <a:avLst>
            <a:gd name="adj1" fmla="val -56473"/>
            <a:gd name="adj2" fmla="val -31929"/>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00">
              <a:solidFill>
                <a:srgbClr val="FF0000"/>
              </a:solidFill>
              <a:latin typeface="ＭＳ Ｐ明朝" panose="02020600040205080304" pitchFamily="18" charset="-128"/>
              <a:ea typeface="ＭＳ Ｐ明朝" panose="02020600040205080304" pitchFamily="18" charset="-128"/>
            </a:rPr>
            <a:t>・文書番号は自社内に書類番号の規程がある場合のみ記入（無い場合は不要）。</a:t>
          </a:r>
          <a:br>
            <a:rPr lang="en-US" altLang="ja-JP" sz="1000">
              <a:solidFill>
                <a:srgbClr val="FF0000"/>
              </a:solidFill>
              <a:latin typeface="ＭＳ Ｐ明朝" panose="02020600040205080304" pitchFamily="18" charset="-128"/>
              <a:ea typeface="ＭＳ Ｐ明朝" panose="02020600040205080304" pitchFamily="18" charset="-128"/>
            </a:rPr>
          </a:br>
          <a:r>
            <a:rPr lang="ja-JP" altLang="en-US" sz="1000">
              <a:solidFill>
                <a:srgbClr val="FF0000"/>
              </a:solidFill>
              <a:latin typeface="ＭＳ Ｐ明朝" panose="02020600040205080304" pitchFamily="18" charset="-128"/>
              <a:ea typeface="ＭＳ Ｐ明朝" panose="02020600040205080304" pitchFamily="18" charset="-128"/>
            </a:rPr>
            <a:t>・申請日を必ず記入する。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342899</xdr:colOff>
      <xdr:row>5</xdr:row>
      <xdr:rowOff>57150</xdr:rowOff>
    </xdr:from>
    <xdr:to>
      <xdr:col>11</xdr:col>
      <xdr:colOff>676274</xdr:colOff>
      <xdr:row>6</xdr:row>
      <xdr:rowOff>209836</xdr:rowOff>
    </xdr:to>
    <xdr:sp macro="" textlink="">
      <xdr:nvSpPr>
        <xdr:cNvPr id="2" name="四角形吹き出し 10">
          <a:extLst>
            <a:ext uri="{FF2B5EF4-FFF2-40B4-BE49-F238E27FC236}">
              <a16:creationId xmlns:a16="http://schemas.microsoft.com/office/drawing/2014/main" id="{00000000-0008-0000-0400-000002000000}"/>
            </a:ext>
          </a:extLst>
        </xdr:cNvPr>
        <xdr:cNvSpPr/>
      </xdr:nvSpPr>
      <xdr:spPr bwMode="auto">
        <a:xfrm>
          <a:off x="7448549" y="914400"/>
          <a:ext cx="1704975" cy="438436"/>
        </a:xfrm>
        <a:prstGeom prst="wedgeRectCallout">
          <a:avLst>
            <a:gd name="adj1" fmla="val -69767"/>
            <a:gd name="adj2" fmla="val -32088"/>
          </a:avLst>
        </a:prstGeom>
        <a:solidFill>
          <a:schemeClr val="bg1"/>
        </a:solidFill>
        <a:ln w="6350">
          <a:solidFill>
            <a:srgbClr val="FF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00">
              <a:solidFill>
                <a:srgbClr val="FF0000"/>
              </a:solidFill>
              <a:latin typeface="ＭＳ Ｐ明朝" panose="02020600040205080304" pitchFamily="18" charset="-128"/>
              <a:ea typeface="ＭＳ Ｐ明朝" panose="02020600040205080304" pitchFamily="18" charset="-128"/>
            </a:rPr>
            <a:t>下記（注）を確認しながら、</a:t>
          </a:r>
          <a:br>
            <a:rPr lang="en-US" altLang="ja-JP" sz="1000">
              <a:solidFill>
                <a:srgbClr val="FF0000"/>
              </a:solidFill>
              <a:latin typeface="ＭＳ Ｐ明朝" panose="02020600040205080304" pitchFamily="18" charset="-128"/>
              <a:ea typeface="ＭＳ Ｐ明朝" panose="02020600040205080304" pitchFamily="18" charset="-128"/>
            </a:rPr>
          </a:br>
          <a:r>
            <a:rPr lang="ja-JP" altLang="en-US" sz="1000">
              <a:solidFill>
                <a:srgbClr val="FF0000"/>
              </a:solidFill>
              <a:latin typeface="ＭＳ Ｐ明朝" panose="02020600040205080304" pitchFamily="18" charset="-128"/>
              <a:ea typeface="ＭＳ Ｐ明朝" panose="02020600040205080304" pitchFamily="18" charset="-128"/>
            </a:rPr>
            <a:t>役員全員分を記入すること。</a:t>
          </a:r>
          <a:endParaRPr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1057195" y="67242"/>
          <a:ext cx="8698005" cy="449836"/>
          <a:chOff x="9386456" y="5784274"/>
          <a:chExt cx="16876829" cy="330586"/>
        </a:xfrm>
      </xdr:grpSpPr>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twoCellAnchor>
    <xdr:from>
      <xdr:col>9</xdr:col>
      <xdr:colOff>272143</xdr:colOff>
      <xdr:row>10</xdr:row>
      <xdr:rowOff>204105</xdr:rowOff>
    </xdr:from>
    <xdr:to>
      <xdr:col>16</xdr:col>
      <xdr:colOff>258534</xdr:colOff>
      <xdr:row>14</xdr:row>
      <xdr:rowOff>40820</xdr:rowOff>
    </xdr:to>
    <xdr:sp macro="" textlink="">
      <xdr:nvSpPr>
        <xdr:cNvPr id="8" name="四角形吹き出し 10">
          <a:extLst>
            <a:ext uri="{FF2B5EF4-FFF2-40B4-BE49-F238E27FC236}">
              <a16:creationId xmlns:a16="http://schemas.microsoft.com/office/drawing/2014/main" id="{00000000-0008-0000-0500-000008000000}"/>
            </a:ext>
          </a:extLst>
        </xdr:cNvPr>
        <xdr:cNvSpPr/>
      </xdr:nvSpPr>
      <xdr:spPr bwMode="auto">
        <a:xfrm>
          <a:off x="12382500" y="4163784"/>
          <a:ext cx="4748891" cy="748393"/>
        </a:xfrm>
        <a:prstGeom prst="wedgeRectCallout">
          <a:avLst>
            <a:gd name="adj1" fmla="val -49179"/>
            <a:gd name="adj2" fmla="val -21179"/>
          </a:avLst>
        </a:prstGeom>
        <a:solidFill>
          <a:schemeClr val="bg1"/>
        </a:solidFill>
        <a:ln w="6350">
          <a:solidFill>
            <a:srgbClr val="FF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共同申請の場合は、幹事社が全ての人員の人件費単価を確認すること。</a:t>
          </a:r>
          <a:endParaRPr lang="en-US" altLang="ja-JP" sz="1100">
            <a:solidFill>
              <a:srgbClr val="FF0000"/>
            </a:solidFill>
            <a:latin typeface="ＭＳ Ｐ明朝" panose="02020600040205080304" pitchFamily="18" charset="-128"/>
            <a:ea typeface="ＭＳ Ｐ明朝" panose="02020600040205080304" pitchFamily="18" charset="-128"/>
          </a:endParaRPr>
        </a:p>
        <a:p>
          <a:r>
            <a:rPr lang="ja-JP" altLang="en-US" sz="1100">
              <a:solidFill>
                <a:srgbClr val="FF0000"/>
              </a:solidFill>
              <a:latin typeface="ＭＳ Ｐ明朝" panose="02020600040205080304" pitchFamily="18" charset="-128"/>
              <a:ea typeface="ＭＳ Ｐ明朝" panose="02020600040205080304" pitchFamily="18" charset="-128"/>
            </a:rPr>
            <a:t>コンソーシアム申請の場合は、各社提出すること（支出計画全てを各社提出）</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288472</xdr:colOff>
      <xdr:row>15</xdr:row>
      <xdr:rowOff>70756</xdr:rowOff>
    </xdr:from>
    <xdr:to>
      <xdr:col>13</xdr:col>
      <xdr:colOff>476250</xdr:colOff>
      <xdr:row>18</xdr:row>
      <xdr:rowOff>84364</xdr:rowOff>
    </xdr:to>
    <xdr:sp macro="" textlink="">
      <xdr:nvSpPr>
        <xdr:cNvPr id="9" name="四角形吹き出し 10">
          <a:extLst>
            <a:ext uri="{FF2B5EF4-FFF2-40B4-BE49-F238E27FC236}">
              <a16:creationId xmlns:a16="http://schemas.microsoft.com/office/drawing/2014/main" id="{00000000-0008-0000-0500-000009000000}"/>
            </a:ext>
          </a:extLst>
        </xdr:cNvPr>
        <xdr:cNvSpPr/>
      </xdr:nvSpPr>
      <xdr:spPr bwMode="auto">
        <a:xfrm>
          <a:off x="12398829" y="5187042"/>
          <a:ext cx="2909207" cy="748393"/>
        </a:xfrm>
        <a:prstGeom prst="wedgeRectCallout">
          <a:avLst>
            <a:gd name="adj1" fmla="val -58635"/>
            <a:gd name="adj2" fmla="val -32088"/>
          </a:avLst>
        </a:prstGeom>
        <a:solidFill>
          <a:schemeClr val="bg1"/>
        </a:solidFill>
        <a:ln w="6350">
          <a:solidFill>
            <a:srgbClr val="FF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各表は、対象となる人ごとに１行を用いること</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318410</xdr:colOff>
      <xdr:row>19</xdr:row>
      <xdr:rowOff>32655</xdr:rowOff>
    </xdr:from>
    <xdr:to>
      <xdr:col>15</xdr:col>
      <xdr:colOff>598715</xdr:colOff>
      <xdr:row>22</xdr:row>
      <xdr:rowOff>46262</xdr:rowOff>
    </xdr:to>
    <xdr:sp macro="" textlink="">
      <xdr:nvSpPr>
        <xdr:cNvPr id="10" name="四角形吹き出し 10">
          <a:extLst>
            <a:ext uri="{FF2B5EF4-FFF2-40B4-BE49-F238E27FC236}">
              <a16:creationId xmlns:a16="http://schemas.microsoft.com/office/drawing/2014/main" id="{00000000-0008-0000-0500-00000A000000}"/>
            </a:ext>
          </a:extLst>
        </xdr:cNvPr>
        <xdr:cNvSpPr/>
      </xdr:nvSpPr>
      <xdr:spPr bwMode="auto">
        <a:xfrm>
          <a:off x="12428767" y="6128655"/>
          <a:ext cx="4362448" cy="748393"/>
        </a:xfrm>
        <a:prstGeom prst="wedgeRectCallout">
          <a:avLst>
            <a:gd name="adj1" fmla="val -54337"/>
            <a:gd name="adj2" fmla="val -32088"/>
          </a:avLst>
        </a:prstGeom>
        <a:solidFill>
          <a:schemeClr val="bg1"/>
        </a:solidFill>
        <a:ln w="6350">
          <a:solidFill>
            <a:srgbClr val="FF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健保等級と賞与回数を記入すると、人件費単価が自動で算出されます。</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130631</xdr:colOff>
      <xdr:row>40</xdr:row>
      <xdr:rowOff>21769</xdr:rowOff>
    </xdr:from>
    <xdr:to>
      <xdr:col>15</xdr:col>
      <xdr:colOff>410936</xdr:colOff>
      <xdr:row>43</xdr:row>
      <xdr:rowOff>35377</xdr:rowOff>
    </xdr:to>
    <xdr:sp macro="" textlink="">
      <xdr:nvSpPr>
        <xdr:cNvPr id="11" name="四角形吹き出し 10">
          <a:extLst>
            <a:ext uri="{FF2B5EF4-FFF2-40B4-BE49-F238E27FC236}">
              <a16:creationId xmlns:a16="http://schemas.microsoft.com/office/drawing/2014/main" id="{00000000-0008-0000-0500-00000B000000}"/>
            </a:ext>
          </a:extLst>
        </xdr:cNvPr>
        <xdr:cNvSpPr/>
      </xdr:nvSpPr>
      <xdr:spPr bwMode="auto">
        <a:xfrm>
          <a:off x="12240988" y="10853055"/>
          <a:ext cx="4362448" cy="748393"/>
        </a:xfrm>
        <a:prstGeom prst="wedgeRectCallout">
          <a:avLst>
            <a:gd name="adj1" fmla="val -54337"/>
            <a:gd name="adj2" fmla="val -32088"/>
          </a:avLst>
        </a:prstGeom>
        <a:solidFill>
          <a:schemeClr val="bg1"/>
        </a:solidFill>
        <a:ln w="6350">
          <a:solidFill>
            <a:srgbClr val="FF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月給額を記入すると、健保等級と人件費単価が自動で算出されます</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405496</xdr:colOff>
      <xdr:row>56</xdr:row>
      <xdr:rowOff>174170</xdr:rowOff>
    </xdr:from>
    <xdr:to>
      <xdr:col>13</xdr:col>
      <xdr:colOff>367393</xdr:colOff>
      <xdr:row>59</xdr:row>
      <xdr:rowOff>187777</xdr:rowOff>
    </xdr:to>
    <xdr:sp macro="" textlink="">
      <xdr:nvSpPr>
        <xdr:cNvPr id="12" name="四角形吹き出し 10">
          <a:extLst>
            <a:ext uri="{FF2B5EF4-FFF2-40B4-BE49-F238E27FC236}">
              <a16:creationId xmlns:a16="http://schemas.microsoft.com/office/drawing/2014/main" id="{00000000-0008-0000-0500-00000C000000}"/>
            </a:ext>
          </a:extLst>
        </xdr:cNvPr>
        <xdr:cNvSpPr/>
      </xdr:nvSpPr>
      <xdr:spPr bwMode="auto">
        <a:xfrm>
          <a:off x="12515853" y="14665777"/>
          <a:ext cx="2683326" cy="748393"/>
        </a:xfrm>
        <a:prstGeom prst="wedgeRectCallout">
          <a:avLst>
            <a:gd name="adj1" fmla="val -62958"/>
            <a:gd name="adj2" fmla="val -26633"/>
          </a:avLst>
        </a:prstGeom>
        <a:solidFill>
          <a:schemeClr val="bg1"/>
        </a:solidFill>
        <a:ln w="6350">
          <a:solidFill>
            <a:srgbClr val="FF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100">
              <a:solidFill>
                <a:srgbClr val="FF0000"/>
              </a:solidFill>
              <a:latin typeface="ＭＳ Ｐ明朝" panose="02020600040205080304" pitchFamily="18" charset="-128"/>
              <a:ea typeface="ＭＳ Ｐ明朝" panose="02020600040205080304" pitchFamily="18" charset="-128"/>
            </a:rPr>
            <a:t>日給額と所定労働時間を記入すると、</a:t>
          </a:r>
          <a:endParaRPr lang="en-US" altLang="ja-JP" sz="1100">
            <a:solidFill>
              <a:srgbClr val="FF0000"/>
            </a:solidFill>
            <a:latin typeface="ＭＳ Ｐ明朝" panose="02020600040205080304" pitchFamily="18" charset="-128"/>
            <a:ea typeface="ＭＳ Ｐ明朝" panose="02020600040205080304" pitchFamily="18" charset="-128"/>
          </a:endParaRPr>
        </a:p>
        <a:p>
          <a:r>
            <a:rPr lang="ja-JP" altLang="en-US" sz="1100">
              <a:solidFill>
                <a:srgbClr val="FF0000"/>
              </a:solidFill>
              <a:latin typeface="ＭＳ Ｐ明朝" panose="02020600040205080304" pitchFamily="18" charset="-128"/>
              <a:ea typeface="ＭＳ Ｐ明朝" panose="02020600040205080304" pitchFamily="18" charset="-128"/>
            </a:rPr>
            <a:t>人件費単価が自動で算出されます。</a:t>
          </a:r>
          <a:endParaRPr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371476</xdr:colOff>
      <xdr:row>5</xdr:row>
      <xdr:rowOff>66675</xdr:rowOff>
    </xdr:from>
    <xdr:to>
      <xdr:col>18</xdr:col>
      <xdr:colOff>504826</xdr:colOff>
      <xdr:row>6</xdr:row>
      <xdr:rowOff>179918</xdr:rowOff>
    </xdr:to>
    <xdr:sp macro="" textlink="">
      <xdr:nvSpPr>
        <xdr:cNvPr id="5" name="四角形吹き出し 19">
          <a:extLst>
            <a:ext uri="{FF2B5EF4-FFF2-40B4-BE49-F238E27FC236}">
              <a16:creationId xmlns:a16="http://schemas.microsoft.com/office/drawing/2014/main" id="{00000000-0008-0000-0700-000005000000}"/>
            </a:ext>
          </a:extLst>
        </xdr:cNvPr>
        <xdr:cNvSpPr/>
      </xdr:nvSpPr>
      <xdr:spPr bwMode="auto">
        <a:xfrm>
          <a:off x="13744576" y="1257300"/>
          <a:ext cx="2190750" cy="370418"/>
        </a:xfrm>
        <a:prstGeom prst="wedgeRectCallout">
          <a:avLst>
            <a:gd name="adj1" fmla="val -60635"/>
            <a:gd name="adj2" fmla="val 101785"/>
          </a:avLst>
        </a:prstGeom>
        <a:solidFill>
          <a:schemeClr val="bg1"/>
        </a:solidFill>
        <a:ln w="6350">
          <a:solidFill>
            <a:srgbClr val="FF0000"/>
          </a:solidFill>
          <a:round/>
          <a:headEnd/>
          <a:tailEnd/>
        </a:ln>
      </xdr:spPr>
      <xdr:txBody>
        <a:bodyPr wrap="square" lIns="72000" rIns="36000"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00">
              <a:solidFill>
                <a:srgbClr val="FF0000"/>
              </a:solidFill>
              <a:latin typeface="ＭＳ Ｐ明朝" panose="02020600040205080304" pitchFamily="18" charset="-128"/>
              <a:ea typeface="ＭＳ Ｐ明朝" panose="02020600040205080304" pitchFamily="18" charset="-128"/>
            </a:rPr>
            <a:t>・支出</a:t>
          </a:r>
          <a:r>
            <a:rPr lang="en-US" altLang="ja-JP" sz="1000">
              <a:solidFill>
                <a:srgbClr val="FF0000"/>
              </a:solidFill>
              <a:latin typeface="ＭＳ Ｐ明朝" panose="02020600040205080304" pitchFamily="18" charset="-128"/>
              <a:ea typeface="ＭＳ Ｐ明朝" panose="02020600040205080304" pitchFamily="18" charset="-128"/>
            </a:rPr>
            <a:t>(out)</a:t>
          </a:r>
          <a:r>
            <a:rPr lang="ja-JP" altLang="en-US" sz="1000">
              <a:solidFill>
                <a:srgbClr val="FF0000"/>
              </a:solidFill>
              <a:latin typeface="ＭＳ Ｐ明朝" panose="02020600040205080304" pitchFamily="18" charset="-128"/>
              <a:ea typeface="ＭＳ Ｐ明朝" panose="02020600040205080304" pitchFamily="18" charset="-128"/>
            </a:rPr>
            <a:t>は必ず</a:t>
          </a:r>
          <a:r>
            <a:rPr lang="ja-JP" altLang="en-US" sz="1000" b="1">
              <a:solidFill>
                <a:srgbClr val="FF0000"/>
              </a:solidFill>
              <a:latin typeface="ＭＳ Ｐ明朝" panose="02020600040205080304" pitchFamily="18" charset="-128"/>
              <a:ea typeface="ＭＳ Ｐ明朝" panose="02020600040205080304" pitchFamily="18" charset="-128"/>
            </a:rPr>
            <a:t>マイナス金額</a:t>
          </a:r>
          <a:r>
            <a:rPr lang="ja-JP" altLang="en-US" sz="1000">
              <a:solidFill>
                <a:srgbClr val="FF0000"/>
              </a:solidFill>
              <a:latin typeface="ＭＳ Ｐ明朝" panose="02020600040205080304" pitchFamily="18" charset="-128"/>
              <a:ea typeface="ＭＳ Ｐ明朝" panose="02020600040205080304" pitchFamily="18" charset="-128"/>
            </a:rPr>
            <a:t>で記入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showGridLines="0" tabSelected="1" view="pageBreakPreview" zoomScaleNormal="100" zoomScaleSheetLayoutView="100" workbookViewId="0"/>
  </sheetViews>
  <sheetFormatPr defaultColWidth="9" defaultRowHeight="13.2"/>
  <cols>
    <col min="1" max="1" width="5" style="68" customWidth="1"/>
    <col min="2" max="2" width="30.21875" style="68" bestFit="1" customWidth="1"/>
    <col min="3" max="3" width="11.21875" style="68" customWidth="1"/>
    <col min="4" max="4" width="58.77734375" style="68" customWidth="1"/>
    <col min="5" max="16384" width="9" style="68"/>
  </cols>
  <sheetData>
    <row r="1" spans="1:4" ht="34.5" customHeight="1">
      <c r="A1" s="116" t="s">
        <v>228</v>
      </c>
      <c r="D1" s="69"/>
    </row>
    <row r="2" spans="1:4" ht="23.25" customHeight="1">
      <c r="A2" s="68" t="s">
        <v>227</v>
      </c>
    </row>
    <row r="3" spans="1:4" ht="12.75" customHeight="1">
      <c r="A3" s="160" t="s">
        <v>236</v>
      </c>
      <c r="B3" s="160"/>
      <c r="C3" s="160"/>
      <c r="D3" s="160"/>
    </row>
    <row r="4" spans="1:4" ht="28.5" customHeight="1">
      <c r="A4" s="70" t="s">
        <v>158</v>
      </c>
      <c r="B4" s="70" t="s">
        <v>154</v>
      </c>
      <c r="C4" s="70" t="s">
        <v>140</v>
      </c>
      <c r="D4" s="70" t="s">
        <v>10</v>
      </c>
    </row>
    <row r="5" spans="1:4" ht="71.25" customHeight="1">
      <c r="A5" s="71" t="s">
        <v>188</v>
      </c>
      <c r="B5" s="72" t="s">
        <v>141</v>
      </c>
      <c r="C5" s="73" t="s">
        <v>142</v>
      </c>
      <c r="D5" s="74" t="s">
        <v>161</v>
      </c>
    </row>
    <row r="6" spans="1:4" ht="71.25" customHeight="1">
      <c r="A6" s="71" t="s">
        <v>189</v>
      </c>
      <c r="B6" s="75" t="s">
        <v>160</v>
      </c>
      <c r="C6" s="73" t="s">
        <v>159</v>
      </c>
      <c r="D6" s="74"/>
    </row>
    <row r="7" spans="1:4" ht="71.25" customHeight="1">
      <c r="A7" s="71" t="s">
        <v>190</v>
      </c>
      <c r="B7" s="76" t="s">
        <v>143</v>
      </c>
      <c r="C7" s="73" t="s">
        <v>176</v>
      </c>
      <c r="D7" s="74" t="s">
        <v>177</v>
      </c>
    </row>
    <row r="8" spans="1:4" ht="71.25" customHeight="1">
      <c r="A8" s="71" t="s">
        <v>191</v>
      </c>
      <c r="B8" s="72" t="s">
        <v>155</v>
      </c>
      <c r="C8" s="73" t="s">
        <v>145</v>
      </c>
      <c r="D8" s="74"/>
    </row>
    <row r="9" spans="1:4" ht="71.25" customHeight="1">
      <c r="A9" s="71" t="s">
        <v>192</v>
      </c>
      <c r="B9" s="72" t="s">
        <v>144</v>
      </c>
      <c r="C9" s="73" t="s">
        <v>178</v>
      </c>
      <c r="D9" s="74" t="s">
        <v>146</v>
      </c>
    </row>
    <row r="10" spans="1:4" ht="71.25" customHeight="1">
      <c r="A10" s="71" t="s">
        <v>193</v>
      </c>
      <c r="B10" s="76" t="s">
        <v>210</v>
      </c>
      <c r="C10" s="77" t="s">
        <v>147</v>
      </c>
      <c r="D10" s="74" t="s">
        <v>211</v>
      </c>
    </row>
    <row r="11" spans="1:4" ht="71.25" customHeight="1">
      <c r="A11" s="71" t="s">
        <v>194</v>
      </c>
      <c r="B11" s="76" t="s">
        <v>231</v>
      </c>
      <c r="C11" s="77" t="s">
        <v>147</v>
      </c>
      <c r="D11" s="74" t="s">
        <v>162</v>
      </c>
    </row>
    <row r="12" spans="1:4" ht="71.25" customHeight="1">
      <c r="A12" s="71" t="s">
        <v>195</v>
      </c>
      <c r="B12" s="72" t="s">
        <v>156</v>
      </c>
      <c r="C12" s="73" t="s">
        <v>179</v>
      </c>
      <c r="D12" s="74" t="s">
        <v>157</v>
      </c>
    </row>
    <row r="13" spans="1:4" ht="71.25" customHeight="1">
      <c r="A13" s="71" t="s">
        <v>196</v>
      </c>
      <c r="B13" s="72" t="s">
        <v>148</v>
      </c>
      <c r="C13" s="73" t="s">
        <v>180</v>
      </c>
      <c r="D13" s="74" t="s">
        <v>164</v>
      </c>
    </row>
    <row r="14" spans="1:4" ht="71.25" customHeight="1">
      <c r="A14" s="71" t="s">
        <v>197</v>
      </c>
      <c r="B14" s="72" t="s">
        <v>149</v>
      </c>
      <c r="C14" s="73" t="s">
        <v>181</v>
      </c>
      <c r="D14" s="74" t="s">
        <v>163</v>
      </c>
    </row>
    <row r="15" spans="1:4" ht="71.25" customHeight="1">
      <c r="A15" s="71" t="s">
        <v>198</v>
      </c>
      <c r="B15" s="76" t="s">
        <v>150</v>
      </c>
      <c r="C15" s="77" t="s">
        <v>147</v>
      </c>
      <c r="D15" s="74" t="s">
        <v>232</v>
      </c>
    </row>
    <row r="16" spans="1:4" ht="71.25" customHeight="1">
      <c r="A16" s="71" t="s">
        <v>199</v>
      </c>
      <c r="B16" s="76" t="s">
        <v>151</v>
      </c>
      <c r="C16" s="77" t="s">
        <v>147</v>
      </c>
      <c r="D16" s="74" t="s">
        <v>152</v>
      </c>
    </row>
    <row r="17" spans="1:4" ht="71.25" customHeight="1">
      <c r="A17" s="71" t="s">
        <v>209</v>
      </c>
      <c r="B17" s="76" t="s">
        <v>200</v>
      </c>
      <c r="C17" s="77" t="s">
        <v>147</v>
      </c>
      <c r="D17" s="74" t="s">
        <v>153</v>
      </c>
    </row>
    <row r="18" spans="1:4" ht="38.25" customHeight="1">
      <c r="D18" s="159"/>
    </row>
  </sheetData>
  <mergeCells count="1">
    <mergeCell ref="A3:D3"/>
  </mergeCells>
  <phoneticPr fontId="3"/>
  <hyperlinks>
    <hyperlink ref="B6" location="'（別添）役員名簿'!A1" display="役員名簿" xr:uid="{00000000-0004-0000-0000-000000000000}"/>
    <hyperlink ref="B5" location="'（様式第１）交付申請書※要押印'!A1" display="交付申請書" xr:uid="{00000000-0004-0000-0000-000001000000}"/>
    <hyperlink ref="B8" location="'（別添２）事業者基本情報'!A1" display="事業者基本情報" xr:uid="{00000000-0004-0000-0000-000002000000}"/>
    <hyperlink ref="B12" location="'（別添４）キャッシュフロー報告書および資金調達計画書'!A1" display="キャッシュフロー報告書および資金調達計画書" xr:uid="{00000000-0004-0000-0000-000004000000}"/>
    <hyperlink ref="B13" location="'（別添３－１）人件費単価計算書'!A1" display="'（別添３－１）人件費単価計算書'!A1" xr:uid="{00000000-0004-0000-0000-000005000000}"/>
    <hyperlink ref="B14" location="'（別添３－２）人件費計算根拠'!A1" display="'（別添３－２）人件費計算根拠'!A1" xr:uid="{00000000-0004-0000-0000-000006000000}"/>
    <hyperlink ref="B9" location="'（別添３）支出計画書'!A1" display="支出計画書" xr:uid="{060C339C-79A3-4E4D-B809-312762BE3EBE}"/>
  </hyperlinks>
  <pageMargins left="0.78740157480314965" right="0"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47"/>
  <sheetViews>
    <sheetView workbookViewId="0">
      <selection activeCell="C5" sqref="C5"/>
    </sheetView>
  </sheetViews>
  <sheetFormatPr defaultRowHeight="13.2"/>
  <cols>
    <col min="3" max="3" width="26.44140625" bestFit="1" customWidth="1"/>
  </cols>
  <sheetData>
    <row r="2" spans="1:6">
      <c r="B2" t="s">
        <v>31</v>
      </c>
      <c r="C2" t="s">
        <v>213</v>
      </c>
      <c r="D2" t="s">
        <v>44</v>
      </c>
      <c r="E2" t="s">
        <v>45</v>
      </c>
      <c r="F2" t="s">
        <v>224</v>
      </c>
    </row>
    <row r="3" spans="1:6">
      <c r="C3" t="s">
        <v>214</v>
      </c>
      <c r="E3" t="s">
        <v>46</v>
      </c>
      <c r="F3" t="s">
        <v>225</v>
      </c>
    </row>
    <row r="4" spans="1:6">
      <c r="C4" t="s">
        <v>241</v>
      </c>
      <c r="E4" t="s">
        <v>47</v>
      </c>
      <c r="F4" t="s">
        <v>226</v>
      </c>
    </row>
    <row r="5" spans="1:6">
      <c r="C5" s="8" t="s">
        <v>215</v>
      </c>
      <c r="E5" t="s">
        <v>49</v>
      </c>
    </row>
    <row r="6" spans="1:6">
      <c r="C6" t="s">
        <v>216</v>
      </c>
    </row>
    <row r="7" spans="1:6">
      <c r="A7" t="s">
        <v>32</v>
      </c>
      <c r="B7">
        <v>0</v>
      </c>
      <c r="C7" s="5" t="str">
        <f>IFERROR(VLOOKUP(B7,'（別添３－１）人件費単価計算書'!$A$16:$H$67,2,FALSE),"")</f>
        <v/>
      </c>
    </row>
    <row r="8" spans="1:6">
      <c r="B8">
        <v>1</v>
      </c>
      <c r="C8" s="5" t="str">
        <f>IFERROR(VLOOKUP(B8,'（別添３－１）人件費単価計算書'!$A$16:$H$67,2,FALSE),"")</f>
        <v/>
      </c>
    </row>
    <row r="9" spans="1:6">
      <c r="B9">
        <v>2</v>
      </c>
      <c r="C9" s="5" t="str">
        <f>IFERROR(VLOOKUP(B9,'（別添３－１）人件費単価計算書'!$A$16:$H$67,2,FALSE),"")</f>
        <v/>
      </c>
    </row>
    <row r="10" spans="1:6">
      <c r="B10">
        <v>3</v>
      </c>
      <c r="C10" s="5" t="str">
        <f>IFERROR(VLOOKUP(B10,'（別添３－１）人件費単価計算書'!$A$16:$H$67,2,FALSE),"")</f>
        <v/>
      </c>
    </row>
    <row r="11" spans="1:6">
      <c r="B11">
        <v>4</v>
      </c>
      <c r="C11" s="5" t="str">
        <f>IFERROR(VLOOKUP(B11,'（別添３－１）人件費単価計算書'!$A$16:$H$67,2,FALSE),"")</f>
        <v/>
      </c>
    </row>
    <row r="12" spans="1:6">
      <c r="B12">
        <v>5</v>
      </c>
      <c r="C12" s="5" t="str">
        <f>IFERROR(VLOOKUP(B12,'（別添３－１）人件費単価計算書'!$A$16:$H$67,2,FALSE),"")</f>
        <v/>
      </c>
    </row>
    <row r="13" spans="1:6">
      <c r="B13">
        <v>6</v>
      </c>
      <c r="C13" s="5" t="str">
        <f>IFERROR(VLOOKUP(B13,'（別添３－１）人件費単価計算書'!$A$16:$H$67,2,FALSE),"")</f>
        <v/>
      </c>
    </row>
    <row r="14" spans="1:6">
      <c r="B14">
        <v>7</v>
      </c>
      <c r="C14" s="5" t="str">
        <f>IFERROR(VLOOKUP(B14,'（別添３－１）人件費単価計算書'!$A$16:$H$67,2,FALSE),"")</f>
        <v/>
      </c>
    </row>
    <row r="15" spans="1:6">
      <c r="B15">
        <v>8</v>
      </c>
      <c r="C15" s="5" t="str">
        <f>IFERROR(VLOOKUP(B15,'（別添３－１）人件費単価計算書'!$A$16:$H$67,2,FALSE),"")</f>
        <v/>
      </c>
    </row>
    <row r="16" spans="1:6">
      <c r="B16">
        <v>9</v>
      </c>
      <c r="C16" s="5" t="str">
        <f>IFERROR(VLOOKUP(B16,'（別添３－１）人件費単価計算書'!$A$16:$H$67,2,FALSE),"")</f>
        <v/>
      </c>
    </row>
    <row r="17" spans="2:3">
      <c r="B17">
        <v>10</v>
      </c>
      <c r="C17" s="5" t="str">
        <f>IFERROR(VLOOKUP(B17,'（別添３－１）人件費単価計算書'!$A$16:$H$67,2,FALSE),"")</f>
        <v/>
      </c>
    </row>
    <row r="18" spans="2:3">
      <c r="B18">
        <v>11</v>
      </c>
      <c r="C18" s="5" t="str">
        <f>IFERROR(VLOOKUP(B18,'（別添３－１）人件費単価計算書'!$A$16:$H$67,2,FALSE),"")</f>
        <v/>
      </c>
    </row>
    <row r="19" spans="2:3">
      <c r="B19">
        <v>12</v>
      </c>
      <c r="C19" s="5" t="str">
        <f>IFERROR(VLOOKUP(B19,'（別添３－１）人件費単価計算書'!$A$16:$H$67,2,FALSE),"")</f>
        <v/>
      </c>
    </row>
    <row r="20" spans="2:3">
      <c r="B20">
        <v>13</v>
      </c>
      <c r="C20" s="5" t="str">
        <f>IFERROR(VLOOKUP(B20,'（別添３－１）人件費単価計算書'!$A$16:$H$67,2,FALSE),"")</f>
        <v/>
      </c>
    </row>
    <row r="21" spans="2:3">
      <c r="B21">
        <v>14</v>
      </c>
      <c r="C21" s="5" t="str">
        <f>IFERROR(VLOOKUP(B21,'（別添３－１）人件費単価計算書'!$A$16:$H$67,2,FALSE),"")</f>
        <v/>
      </c>
    </row>
    <row r="22" spans="2:3">
      <c r="B22">
        <v>15</v>
      </c>
      <c r="C22" s="5" t="str">
        <f>IFERROR(VLOOKUP(B22,'（別添３－１）人件費単価計算書'!$A$16:$H$67,2,FALSE),"")</f>
        <v/>
      </c>
    </row>
    <row r="23" spans="2:3">
      <c r="B23">
        <v>16</v>
      </c>
      <c r="C23" s="5" t="str">
        <f>IFERROR(VLOOKUP(B23,'（別添３－１）人件費単価計算書'!$A$16:$H$67,2,FALSE),"")</f>
        <v/>
      </c>
    </row>
    <row r="24" spans="2:3">
      <c r="B24">
        <v>17</v>
      </c>
      <c r="C24" s="5" t="str">
        <f>IFERROR(VLOOKUP(B24,'（別添３－１）人件費単価計算書'!$A$16:$H$67,2,FALSE),"")</f>
        <v/>
      </c>
    </row>
    <row r="25" spans="2:3">
      <c r="B25">
        <v>18</v>
      </c>
      <c r="C25" s="5" t="str">
        <f>IFERROR(VLOOKUP(B25,'（別添３－１）人件費単価計算書'!$A$16:$H$67,2,FALSE),"")</f>
        <v/>
      </c>
    </row>
    <row r="26" spans="2:3">
      <c r="B26">
        <v>19</v>
      </c>
      <c r="C26" s="5" t="str">
        <f>IFERROR(VLOOKUP(B26,'（別添３－１）人件費単価計算書'!$A$16:$H$67,2,FALSE),"")</f>
        <v/>
      </c>
    </row>
    <row r="27" spans="2:3">
      <c r="B27">
        <v>20</v>
      </c>
      <c r="C27" s="5" t="str">
        <f>IFERROR(VLOOKUP(B27,'（別添３－１）人件費単価計算書'!$A$16:$H$67,2,FALSE),"")</f>
        <v/>
      </c>
    </row>
    <row r="28" spans="2:3">
      <c r="B28">
        <v>21</v>
      </c>
      <c r="C28" s="5" t="str">
        <f>IFERROR(VLOOKUP(B28,'（別添３－１）人件費単価計算書'!$A$16:$H$67,2,FALSE),"")</f>
        <v/>
      </c>
    </row>
    <row r="29" spans="2:3">
      <c r="B29">
        <v>22</v>
      </c>
      <c r="C29" s="5" t="str">
        <f>IFERROR(VLOOKUP(B29,'（別添３－１）人件費単価計算書'!$A$16:$H$67,2,FALSE),"")</f>
        <v/>
      </c>
    </row>
    <row r="30" spans="2:3">
      <c r="B30">
        <v>23</v>
      </c>
      <c r="C30" s="5" t="str">
        <f>IFERROR(VLOOKUP(B30,'（別添３－１）人件費単価計算書'!$A$16:$H$67,2,FALSE),"")</f>
        <v/>
      </c>
    </row>
    <row r="31" spans="2:3">
      <c r="B31">
        <v>24</v>
      </c>
      <c r="C31" s="5" t="str">
        <f>IFERROR(VLOOKUP(B31,'（別添３－１）人件費単価計算書'!$A$16:$H$67,2,FALSE),"")</f>
        <v/>
      </c>
    </row>
    <row r="32" spans="2:3">
      <c r="B32">
        <v>25</v>
      </c>
      <c r="C32" s="5" t="str">
        <f>IFERROR(VLOOKUP(B32,'（別添３－１）人件費単価計算書'!$A$16:$H$67,2,FALSE),"")</f>
        <v/>
      </c>
    </row>
    <row r="33" spans="2:3">
      <c r="B33">
        <v>26</v>
      </c>
      <c r="C33" s="5" t="str">
        <f>IFERROR(VLOOKUP(B33,'（別添３－１）人件費単価計算書'!$A$16:$H$67,2,FALSE),"")</f>
        <v/>
      </c>
    </row>
    <row r="34" spans="2:3">
      <c r="B34">
        <v>27</v>
      </c>
      <c r="C34" s="5" t="str">
        <f>IFERROR(VLOOKUP(B34,'（別添３－１）人件費単価計算書'!$A$16:$H$67,2,FALSE),"")</f>
        <v/>
      </c>
    </row>
    <row r="35" spans="2:3">
      <c r="B35">
        <v>28</v>
      </c>
      <c r="C35" s="5" t="str">
        <f>IFERROR(VLOOKUP(B35,'（別添３－１）人件費単価計算書'!$A$16:$H$67,2,FALSE),"")</f>
        <v/>
      </c>
    </row>
    <row r="36" spans="2:3">
      <c r="B36">
        <v>29</v>
      </c>
      <c r="C36" s="5" t="str">
        <f>IFERROR(VLOOKUP(B36,'（別添３－１）人件費単価計算書'!$A$16:$H$67,2,FALSE),"")</f>
        <v/>
      </c>
    </row>
    <row r="37" spans="2:3">
      <c r="B37">
        <v>30</v>
      </c>
      <c r="C37" s="5" t="str">
        <f>IFERROR(VLOOKUP(B37,'（別添３－１）人件費単価計算書'!$A$16:$H$67,2,FALSE),"")</f>
        <v/>
      </c>
    </row>
    <row r="38" spans="2:3">
      <c r="B38">
        <v>31</v>
      </c>
      <c r="C38" s="5" t="str">
        <f>IFERROR(VLOOKUP(B38,'（別添３－１）人件費単価計算書'!$A$16:$H$67,2,FALSE),"")</f>
        <v/>
      </c>
    </row>
    <row r="39" spans="2:3">
      <c r="B39">
        <v>32</v>
      </c>
      <c r="C39" s="5" t="str">
        <f>IFERROR(VLOOKUP(B39,'（別添３－１）人件費単価計算書'!$A$16:$H$67,2,FALSE),"")</f>
        <v/>
      </c>
    </row>
    <row r="40" spans="2:3">
      <c r="B40">
        <v>33</v>
      </c>
      <c r="C40" s="5" t="str">
        <f>IFERROR(VLOOKUP(B40,'（別添３－１）人件費単価計算書'!$A$16:$H$67,2,FALSE),"")</f>
        <v/>
      </c>
    </row>
    <row r="41" spans="2:3">
      <c r="B41">
        <v>34</v>
      </c>
      <c r="C41" s="5" t="str">
        <f>IFERROR(VLOOKUP(B41,'（別添３－１）人件費単価計算書'!$A$16:$H$67,2,FALSE),"")</f>
        <v/>
      </c>
    </row>
    <row r="42" spans="2:3">
      <c r="B42">
        <v>35</v>
      </c>
      <c r="C42" s="5" t="str">
        <f>IFERROR(VLOOKUP(B42,'（別添３－１）人件費単価計算書'!$A$16:$H$67,2,FALSE),"")</f>
        <v/>
      </c>
    </row>
    <row r="43" spans="2:3">
      <c r="B43">
        <v>36</v>
      </c>
      <c r="C43" s="5" t="str">
        <f>IFERROR(VLOOKUP(B43,'（別添３－１）人件費単価計算書'!$A$16:$H$67,2,FALSE),"")</f>
        <v/>
      </c>
    </row>
    <row r="44" spans="2:3">
      <c r="B44">
        <v>37</v>
      </c>
      <c r="C44" s="5" t="str">
        <f>IFERROR(VLOOKUP(B44,'（別添３－１）人件費単価計算書'!$A$16:$H$67,2,FALSE),"")</f>
        <v/>
      </c>
    </row>
    <row r="45" spans="2:3">
      <c r="B45">
        <v>38</v>
      </c>
      <c r="C45" s="5" t="str">
        <f>IFERROR(VLOOKUP(B45,'（別添３－１）人件費単価計算書'!$A$16:$H$67,2,FALSE),"")</f>
        <v/>
      </c>
    </row>
    <row r="46" spans="2:3">
      <c r="B46">
        <v>39</v>
      </c>
      <c r="C46" s="5" t="str">
        <f>IFERROR(VLOOKUP(B46,'（別添３－１）人件費単価計算書'!$A$16:$H$67,2,FALSE),"")</f>
        <v/>
      </c>
    </row>
    <row r="47" spans="2:3">
      <c r="B47">
        <v>40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BD20-85EC-40A4-9C10-C80F10C08842}">
  <dimension ref="A1:C31"/>
  <sheetViews>
    <sheetView showGridLines="0" view="pageBreakPreview" zoomScaleNormal="100" zoomScaleSheetLayoutView="100" workbookViewId="0">
      <selection activeCell="F9" sqref="F9"/>
    </sheetView>
  </sheetViews>
  <sheetFormatPr defaultColWidth="9" defaultRowHeight="13.2"/>
  <cols>
    <col min="1" max="1" width="10.21875" style="47" customWidth="1"/>
    <col min="2" max="2" width="32.33203125" style="47" customWidth="1"/>
    <col min="3" max="3" width="56" style="47" customWidth="1"/>
    <col min="4" max="16384" width="9" style="47"/>
  </cols>
  <sheetData>
    <row r="1" spans="1:3">
      <c r="A1" s="47" t="s">
        <v>233</v>
      </c>
    </row>
    <row r="2" spans="1:3" ht="23.1" customHeight="1">
      <c r="A2" s="167" t="s">
        <v>88</v>
      </c>
      <c r="B2" s="167"/>
      <c r="C2" s="167"/>
    </row>
    <row r="3" spans="1:3" ht="23.1" customHeight="1">
      <c r="A3" s="161" t="s">
        <v>91</v>
      </c>
      <c r="B3" s="48" t="s">
        <v>72</v>
      </c>
      <c r="C3" s="154"/>
    </row>
    <row r="4" spans="1:3" ht="46.5" customHeight="1">
      <c r="A4" s="161"/>
      <c r="B4" s="63" t="s">
        <v>76</v>
      </c>
      <c r="C4" s="81"/>
    </row>
    <row r="5" spans="1:3" ht="30" customHeight="1">
      <c r="A5" s="161"/>
      <c r="B5" s="48" t="s">
        <v>77</v>
      </c>
      <c r="C5" s="154"/>
    </row>
    <row r="6" spans="1:3" ht="30.75" customHeight="1">
      <c r="A6" s="161"/>
      <c r="B6" s="48" t="s">
        <v>78</v>
      </c>
      <c r="C6" s="154"/>
    </row>
    <row r="7" spans="1:3" ht="26.25" customHeight="1">
      <c r="A7" s="161"/>
      <c r="B7" s="48" t="s">
        <v>81</v>
      </c>
      <c r="C7" s="154"/>
    </row>
    <row r="8" spans="1:3" ht="27" customHeight="1">
      <c r="A8" s="161"/>
      <c r="B8" s="48" t="s">
        <v>82</v>
      </c>
      <c r="C8" s="154"/>
    </row>
    <row r="9" spans="1:3" ht="26.4">
      <c r="A9" s="161"/>
      <c r="B9" s="49" t="s">
        <v>90</v>
      </c>
      <c r="C9" s="154"/>
    </row>
    <row r="10" spans="1:3" ht="9" customHeight="1"/>
    <row r="11" spans="1:3" ht="23.1" customHeight="1">
      <c r="A11" s="167" t="s">
        <v>89</v>
      </c>
      <c r="B11" s="167"/>
      <c r="C11" s="167"/>
    </row>
    <row r="12" spans="1:3" ht="25.5" customHeight="1">
      <c r="A12" s="161" t="s">
        <v>83</v>
      </c>
      <c r="B12" s="48" t="s">
        <v>84</v>
      </c>
      <c r="C12" s="154"/>
    </row>
    <row r="13" spans="1:3" ht="23.1" customHeight="1">
      <c r="A13" s="161"/>
      <c r="B13" s="50" t="s">
        <v>93</v>
      </c>
      <c r="C13" s="154"/>
    </row>
    <row r="14" spans="1:3" ht="23.1" customHeight="1">
      <c r="A14" s="161"/>
      <c r="B14" s="51" t="s">
        <v>94</v>
      </c>
      <c r="C14" s="154"/>
    </row>
    <row r="15" spans="1:3" ht="23.1" customHeight="1">
      <c r="A15" s="161"/>
      <c r="B15" s="51" t="s">
        <v>95</v>
      </c>
      <c r="C15" s="155"/>
    </row>
    <row r="16" spans="1:3" ht="23.1" customHeight="1">
      <c r="A16" s="161"/>
      <c r="B16" s="52" t="s">
        <v>96</v>
      </c>
      <c r="C16" s="155"/>
    </row>
    <row r="17" spans="1:3" ht="23.1" customHeight="1">
      <c r="A17" s="161"/>
      <c r="B17" s="50" t="s">
        <v>97</v>
      </c>
      <c r="C17" s="154"/>
    </row>
    <row r="18" spans="1:3" ht="23.1" customHeight="1">
      <c r="A18" s="161"/>
      <c r="B18" s="51" t="s">
        <v>98</v>
      </c>
      <c r="C18" s="154"/>
    </row>
    <row r="19" spans="1:3" ht="23.1" customHeight="1">
      <c r="A19" s="161"/>
      <c r="B19" s="51" t="s">
        <v>99</v>
      </c>
      <c r="C19" s="155"/>
    </row>
    <row r="20" spans="1:3" ht="23.1" customHeight="1">
      <c r="A20" s="161"/>
      <c r="B20" s="52" t="s">
        <v>100</v>
      </c>
      <c r="C20" s="155"/>
    </row>
    <row r="21" spans="1:3" ht="23.1" customHeight="1">
      <c r="A21" s="161"/>
      <c r="B21" s="50" t="s">
        <v>101</v>
      </c>
      <c r="C21" s="154"/>
    </row>
    <row r="22" spans="1:3" ht="23.1" customHeight="1">
      <c r="A22" s="161"/>
      <c r="B22" s="51" t="s">
        <v>102</v>
      </c>
      <c r="C22" s="154"/>
    </row>
    <row r="23" spans="1:3" ht="23.1" customHeight="1">
      <c r="A23" s="161"/>
      <c r="B23" s="51" t="s">
        <v>103</v>
      </c>
      <c r="C23" s="155"/>
    </row>
    <row r="24" spans="1:3" ht="23.1" customHeight="1">
      <c r="A24" s="161"/>
      <c r="B24" s="52" t="s">
        <v>104</v>
      </c>
      <c r="C24" s="155"/>
    </row>
    <row r="25" spans="1:3" ht="23.1" customHeight="1">
      <c r="A25" s="161"/>
      <c r="B25" s="168" t="s">
        <v>85</v>
      </c>
      <c r="C25" s="67" t="s">
        <v>92</v>
      </c>
    </row>
    <row r="26" spans="1:3" ht="23.1" customHeight="1">
      <c r="A26" s="161"/>
      <c r="B26" s="168"/>
      <c r="C26" s="169"/>
    </row>
    <row r="27" spans="1:3" ht="39.75" customHeight="1">
      <c r="A27" s="161"/>
      <c r="B27" s="168"/>
      <c r="C27" s="170"/>
    </row>
    <row r="28" spans="1:3" ht="9" customHeight="1"/>
    <row r="29" spans="1:3" ht="39" customHeight="1">
      <c r="A29" s="161" t="s">
        <v>86</v>
      </c>
      <c r="B29" s="162" t="s">
        <v>87</v>
      </c>
      <c r="C29" s="162"/>
    </row>
    <row r="30" spans="1:3" ht="39" customHeight="1">
      <c r="A30" s="161"/>
      <c r="B30" s="163" t="s">
        <v>218</v>
      </c>
      <c r="C30" s="164"/>
    </row>
    <row r="31" spans="1:3" ht="39" customHeight="1">
      <c r="A31" s="161"/>
      <c r="B31" s="165" t="s">
        <v>219</v>
      </c>
      <c r="C31" s="166"/>
    </row>
  </sheetData>
  <sheetProtection algorithmName="SHA-512" hashValue="4hvUZzRDgvGtymSWf6jq2lV13zULj1MDzLUMO8WTwCOWOVEp39A+FJ0CyJXPs8UBqTuomThY+Piw+5FxQ0L1+w==" saltValue="bC6PNxCe3uOPKOJq9LSaqA==" spinCount="100000" sheet="1" objects="1" scenarios="1"/>
  <mergeCells count="10">
    <mergeCell ref="A29:A31"/>
    <mergeCell ref="B29:C29"/>
    <mergeCell ref="B30:C30"/>
    <mergeCell ref="B31:C31"/>
    <mergeCell ref="A2:C2"/>
    <mergeCell ref="A3:A9"/>
    <mergeCell ref="A11:C11"/>
    <mergeCell ref="A12:A27"/>
    <mergeCell ref="B25:B27"/>
    <mergeCell ref="C26:C27"/>
  </mergeCells>
  <phoneticPr fontId="3"/>
  <conditionalFormatting sqref="C3:C9">
    <cfRule type="cellIs" dxfId="82" priority="2" operator="equal">
      <formula>""</formula>
    </cfRule>
  </conditionalFormatting>
  <conditionalFormatting sqref="C12:C24">
    <cfRule type="cellIs" dxfId="81" priority="1" operator="equal">
      <formula>""</formula>
    </cfRule>
  </conditionalFormatting>
  <dataValidations count="9">
    <dataValidation allowBlank="1" showInputMessage="1" showErrorMessage="1" promptTitle="要件確認" prompt="上記規定の確認後、該当しなければチェックを入れる" sqref="B30:C30" xr:uid="{640FBCE2-99E2-4729-B0F7-01073A71C2AA}"/>
    <dataValidation allowBlank="1" showInputMessage="1" showErrorMessage="1" promptTitle="送付先住所" prompt="書類の送り先が上記基本情報と異なる場合、住所を入力" sqref="C26:C27" xr:uid="{43EEF5B5-F418-46D6-94E1-018D2883D439}"/>
    <dataValidation allowBlank="1" showInputMessage="1" showErrorMessage="1" promptTitle="送付先住所" prompt="書類の送り先が上記基本情報と同じであれば、チェックを入れる" sqref="C25" xr:uid="{25A02234-ACB0-477A-8E2C-BA14BF3EDDDA}"/>
    <dataValidation allowBlank="1" showInputMessage="1" showErrorMessage="1" promptTitle="常時雇用する従業員数" prompt="登記簿謄本と同一の記載" sqref="C8" xr:uid="{AB468395-741B-487B-B30F-804F56AB70B5}"/>
    <dataValidation allowBlank="1" showInputMessage="1" showErrorMessage="1" promptTitle="資本金または出資の総額" prompt="登記簿謄本と同一の記載" sqref="C7" xr:uid="{C7A2742E-5953-4423-BDA9-FE7CF9E99C7D}"/>
    <dataValidation allowBlank="1" showInputMessage="1" showErrorMessage="1" promptTitle="氏名" prompt="登記簿謄本と同一の記載" sqref="C6" xr:uid="{36E62F79-FAFD-40EB-A4B4-02BDF01EC2D2}"/>
    <dataValidation allowBlank="1" showInputMessage="1" showErrorMessage="1" promptTitle="代表者役職" prompt="登記簿謄本と同一の記載" sqref="C5" xr:uid="{76818C27-8125-42DD-848B-0CAC0DF77486}"/>
    <dataValidation allowBlank="1" showInputMessage="1" showErrorMessage="1" promptTitle="住所" prompt="登記簿謄本と同一の記載" sqref="C4" xr:uid="{417F35BB-D2A7-45DF-94C4-4AA5CE2B75FD}"/>
    <dataValidation allowBlank="1" showInputMessage="1" showErrorMessage="1" promptTitle="会社名" prompt="登記簿謄本と同一の記載" sqref="C3" xr:uid="{4B9AF250-74D5-4A92-9F34-A36E797DAF70}"/>
  </dataValidations>
  <printOptions horizontalCentered="1" verticalCentered="1"/>
  <pageMargins left="0" right="0"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259080</xdr:colOff>
                    <xdr:row>29</xdr:row>
                    <xdr:rowOff>144780</xdr:rowOff>
                  </from>
                  <to>
                    <xdr:col>1</xdr:col>
                    <xdr:colOff>678180</xdr:colOff>
                    <xdr:row>29</xdr:row>
                    <xdr:rowOff>350520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266700</xdr:colOff>
                    <xdr:row>30</xdr:row>
                    <xdr:rowOff>121920</xdr:rowOff>
                  </from>
                  <to>
                    <xdr:col>1</xdr:col>
                    <xdr:colOff>685800</xdr:colOff>
                    <xdr:row>30</xdr:row>
                    <xdr:rowOff>335280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99060</xdr:colOff>
                    <xdr:row>24</xdr:row>
                    <xdr:rowOff>60960</xdr:rowOff>
                  </from>
                  <to>
                    <xdr:col>2</xdr:col>
                    <xdr:colOff>533400</xdr:colOff>
                    <xdr:row>24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9BCA-5441-4B5F-A013-CAA44A68B32C}">
  <dimension ref="A1:S63"/>
  <sheetViews>
    <sheetView showGridLines="0" view="pageBreakPreview" zoomScale="90" zoomScaleNormal="90" zoomScaleSheetLayoutView="90" workbookViewId="0">
      <selection activeCell="B14" sqref="B14"/>
    </sheetView>
  </sheetViews>
  <sheetFormatPr defaultColWidth="9" defaultRowHeight="13.2"/>
  <cols>
    <col min="1" max="1" width="4.6640625" style="14" customWidth="1"/>
    <col min="2" max="2" width="31.77734375" style="14" customWidth="1"/>
    <col min="3" max="3" width="41.44140625" style="14" customWidth="1"/>
    <col min="4" max="4" width="1" style="14" customWidth="1"/>
    <col min="5" max="8" width="7.109375" style="14" customWidth="1"/>
    <col min="9" max="12" width="7.44140625" style="14" customWidth="1"/>
    <col min="13" max="13" width="1.21875" style="14" customWidth="1"/>
    <col min="14" max="14" width="12.77734375" style="14" hidden="1" customWidth="1"/>
    <col min="15" max="15" width="15" style="14" hidden="1" customWidth="1"/>
    <col min="16" max="16384" width="9" style="14"/>
  </cols>
  <sheetData>
    <row r="1" spans="1:19" s="13" customFormat="1" ht="27" customHeight="1">
      <c r="A1" s="127" t="s">
        <v>182</v>
      </c>
      <c r="B1" s="128"/>
      <c r="C1" s="128"/>
      <c r="D1" s="128"/>
      <c r="E1" s="128"/>
      <c r="F1" s="128"/>
      <c r="G1" s="128"/>
      <c r="H1" s="128"/>
      <c r="I1" s="128"/>
      <c r="J1" s="128"/>
      <c r="K1" s="128"/>
      <c r="L1" s="128"/>
      <c r="M1" s="128"/>
      <c r="N1" s="129"/>
      <c r="O1" s="129"/>
    </row>
    <row r="2" spans="1:19" s="13" customFormat="1" ht="6.75" customHeight="1">
      <c r="A2" s="127"/>
      <c r="B2" s="128"/>
      <c r="C2" s="128"/>
      <c r="D2" s="128"/>
      <c r="E2" s="128"/>
      <c r="F2" s="128"/>
      <c r="G2" s="128"/>
      <c r="H2" s="128"/>
      <c r="I2" s="128"/>
      <c r="J2" s="128"/>
      <c r="K2" s="128"/>
      <c r="L2" s="128"/>
      <c r="M2" s="128"/>
      <c r="N2" s="129"/>
      <c r="O2" s="129"/>
    </row>
    <row r="3" spans="1:19" s="13" customFormat="1" ht="22.5" customHeight="1">
      <c r="A3" s="130"/>
      <c r="B3" s="177" t="s">
        <v>43</v>
      </c>
      <c r="C3" s="177"/>
      <c r="D3" s="131"/>
      <c r="E3" s="178" t="s">
        <v>42</v>
      </c>
      <c r="F3" s="179"/>
      <c r="G3" s="179"/>
      <c r="H3" s="180"/>
      <c r="I3" s="178" t="s">
        <v>220</v>
      </c>
      <c r="J3" s="179"/>
      <c r="K3" s="179"/>
      <c r="L3" s="132"/>
      <c r="M3" s="133"/>
      <c r="N3" s="129"/>
      <c r="O3" s="129"/>
    </row>
    <row r="4" spans="1:19" s="13" customFormat="1" ht="35.25" customHeight="1">
      <c r="A4" s="134"/>
      <c r="B4" s="181">
        <f>'（別添２）事業者基本情報'!C3</f>
        <v>0</v>
      </c>
      <c r="C4" s="182"/>
      <c r="D4" s="135"/>
      <c r="E4" s="114"/>
      <c r="F4" s="114"/>
      <c r="G4" s="114"/>
      <c r="H4" s="114"/>
      <c r="I4" s="114"/>
      <c r="J4" s="114"/>
      <c r="K4" s="136"/>
      <c r="L4" s="137"/>
      <c r="M4" s="138"/>
      <c r="N4" s="129"/>
      <c r="O4" s="129"/>
    </row>
    <row r="5" spans="1:19" s="13" customFormat="1" ht="6.75" customHeight="1">
      <c r="A5" s="127"/>
      <c r="B5" s="128"/>
      <c r="C5" s="128"/>
      <c r="D5" s="128"/>
      <c r="E5" s="128"/>
      <c r="F5" s="128"/>
      <c r="G5" s="128"/>
      <c r="H5" s="128"/>
      <c r="I5" s="128"/>
      <c r="J5" s="128"/>
      <c r="K5" s="128"/>
      <c r="L5" s="128"/>
      <c r="M5" s="139"/>
      <c r="N5" s="129"/>
      <c r="O5" s="129"/>
    </row>
    <row r="6" spans="1:19" ht="33.75" customHeight="1">
      <c r="A6" s="140"/>
      <c r="B6" s="140"/>
      <c r="C6" s="141"/>
      <c r="D6" s="141"/>
      <c r="E6" s="171" t="s">
        <v>239</v>
      </c>
      <c r="F6" s="172"/>
      <c r="G6" s="172"/>
      <c r="H6" s="172"/>
      <c r="I6" s="173"/>
      <c r="J6" s="174">
        <f>SUMIF($B$14:$B$63,E6,$J$14:$J$63)</f>
        <v>0</v>
      </c>
      <c r="K6" s="174"/>
      <c r="L6" s="174"/>
      <c r="M6" s="142"/>
      <c r="N6" s="16"/>
      <c r="O6" s="140"/>
      <c r="Q6" s="15"/>
      <c r="R6" s="15"/>
      <c r="S6" s="15"/>
    </row>
    <row r="7" spans="1:19" ht="33.75" customHeight="1">
      <c r="A7" s="140"/>
      <c r="B7" s="140"/>
      <c r="C7" s="141"/>
      <c r="D7" s="141"/>
      <c r="E7" s="171" t="s">
        <v>238</v>
      </c>
      <c r="F7" s="172"/>
      <c r="G7" s="172"/>
      <c r="H7" s="172"/>
      <c r="I7" s="173"/>
      <c r="J7" s="174">
        <f>SUMIF($B$14:$B$63,E7,$J$14:$J$63)</f>
        <v>0</v>
      </c>
      <c r="K7" s="174"/>
      <c r="L7" s="174"/>
      <c r="M7" s="142"/>
      <c r="N7" s="16"/>
      <c r="O7" s="140"/>
      <c r="Q7" s="15"/>
      <c r="R7" s="15"/>
      <c r="S7" s="15"/>
    </row>
    <row r="8" spans="1:19" ht="33.75" customHeight="1">
      <c r="A8" s="140"/>
      <c r="B8" s="140"/>
      <c r="C8" s="141"/>
      <c r="D8" s="141"/>
      <c r="E8" s="175" t="s">
        <v>240</v>
      </c>
      <c r="F8" s="175"/>
      <c r="G8" s="175"/>
      <c r="H8" s="175"/>
      <c r="I8" s="175"/>
      <c r="J8" s="174">
        <f t="shared" ref="J8:J10" si="0">SUMIF($B$14:$B$63,E8,$J$14:$J$63)</f>
        <v>0</v>
      </c>
      <c r="K8" s="174"/>
      <c r="L8" s="174"/>
      <c r="M8" s="142"/>
      <c r="N8" s="16"/>
      <c r="O8" s="140"/>
      <c r="Q8" s="15"/>
      <c r="R8" s="15"/>
      <c r="S8" s="15"/>
    </row>
    <row r="9" spans="1:19" ht="33.75" customHeight="1">
      <c r="A9" s="140"/>
      <c r="B9" s="140"/>
      <c r="C9" s="141"/>
      <c r="D9" s="141"/>
      <c r="E9" s="176" t="s">
        <v>237</v>
      </c>
      <c r="F9" s="176"/>
      <c r="G9" s="176"/>
      <c r="H9" s="176"/>
      <c r="I9" s="176"/>
      <c r="J9" s="174">
        <f t="shared" si="0"/>
        <v>0</v>
      </c>
      <c r="K9" s="174"/>
      <c r="L9" s="174"/>
      <c r="M9" s="142"/>
      <c r="N9" s="16"/>
      <c r="O9" s="140"/>
    </row>
    <row r="10" spans="1:19" ht="33.75" customHeight="1" thickBot="1">
      <c r="A10" s="140"/>
      <c r="B10" s="140"/>
      <c r="C10" s="141"/>
      <c r="D10" s="141"/>
      <c r="E10" s="195" t="s">
        <v>221</v>
      </c>
      <c r="F10" s="195"/>
      <c r="G10" s="195"/>
      <c r="H10" s="195"/>
      <c r="I10" s="195"/>
      <c r="J10" s="174">
        <f t="shared" si="0"/>
        <v>0</v>
      </c>
      <c r="K10" s="174"/>
      <c r="L10" s="174"/>
      <c r="M10" s="142"/>
      <c r="N10" s="16">
        <v>75000000</v>
      </c>
      <c r="O10" s="16">
        <f>IF(J11&gt;N10,N10,J11)</f>
        <v>0</v>
      </c>
    </row>
    <row r="11" spans="1:19" ht="33.75" customHeight="1" thickTop="1">
      <c r="A11" s="140"/>
      <c r="B11" s="140"/>
      <c r="C11" s="143"/>
      <c r="D11" s="143"/>
      <c r="E11" s="196" t="s">
        <v>41</v>
      </c>
      <c r="F11" s="196"/>
      <c r="G11" s="196"/>
      <c r="H11" s="196"/>
      <c r="I11" s="196"/>
      <c r="J11" s="197">
        <f>SUM(J6:J10)</f>
        <v>0</v>
      </c>
      <c r="K11" s="198"/>
      <c r="L11" s="199"/>
      <c r="M11" s="144"/>
      <c r="N11" s="16">
        <f>INT(J11*2/3)</f>
        <v>0</v>
      </c>
      <c r="O11" s="16">
        <f>IF(N11&lt;N12,N11,N12)</f>
        <v>0</v>
      </c>
    </row>
    <row r="12" spans="1:19">
      <c r="A12" s="140"/>
      <c r="B12" s="140"/>
      <c r="C12" s="140"/>
      <c r="D12" s="140"/>
      <c r="E12" s="140"/>
      <c r="F12" s="140"/>
      <c r="G12" s="140"/>
      <c r="H12" s="140"/>
      <c r="I12" s="140"/>
      <c r="J12" s="140"/>
      <c r="K12" s="140"/>
      <c r="L12" s="140"/>
      <c r="M12" s="145"/>
      <c r="N12" s="16">
        <v>50000000</v>
      </c>
      <c r="O12" s="140"/>
    </row>
    <row r="13" spans="1:19" ht="39" customHeight="1">
      <c r="A13" s="146" t="s">
        <v>23</v>
      </c>
      <c r="B13" s="147" t="s">
        <v>22</v>
      </c>
      <c r="C13" s="147" t="s">
        <v>48</v>
      </c>
      <c r="D13" s="171" t="s">
        <v>222</v>
      </c>
      <c r="E13" s="172"/>
      <c r="F13" s="172"/>
      <c r="G13" s="172"/>
      <c r="H13" s="172"/>
      <c r="I13" s="173"/>
      <c r="J13" s="171" t="s">
        <v>223</v>
      </c>
      <c r="K13" s="172"/>
      <c r="L13" s="173"/>
      <c r="M13" s="148"/>
      <c r="N13" s="140"/>
      <c r="O13" s="140"/>
    </row>
    <row r="14" spans="1:19" ht="37.5" customHeight="1">
      <c r="A14" s="149">
        <v>1</v>
      </c>
      <c r="B14" s="12"/>
      <c r="C14" s="12"/>
      <c r="D14" s="183"/>
      <c r="E14" s="184"/>
      <c r="F14" s="184"/>
      <c r="G14" s="184"/>
      <c r="H14" s="184"/>
      <c r="I14" s="185"/>
      <c r="J14" s="186"/>
      <c r="K14" s="187"/>
      <c r="L14" s="188"/>
      <c r="M14" s="150"/>
      <c r="N14" s="16"/>
    </row>
    <row r="15" spans="1:19" ht="37.5" customHeight="1">
      <c r="A15" s="45">
        <v>2</v>
      </c>
      <c r="B15" s="9"/>
      <c r="C15" s="9"/>
      <c r="D15" s="189"/>
      <c r="E15" s="190"/>
      <c r="F15" s="190"/>
      <c r="G15" s="190"/>
      <c r="H15" s="190"/>
      <c r="I15" s="191"/>
      <c r="J15" s="192"/>
      <c r="K15" s="193"/>
      <c r="L15" s="194"/>
      <c r="M15" s="150"/>
      <c r="N15" s="16"/>
    </row>
    <row r="16" spans="1:19" ht="37.5" customHeight="1">
      <c r="A16" s="45">
        <v>3</v>
      </c>
      <c r="B16" s="9"/>
      <c r="C16" s="9"/>
      <c r="D16" s="189"/>
      <c r="E16" s="190"/>
      <c r="F16" s="190"/>
      <c r="G16" s="190"/>
      <c r="H16" s="190"/>
      <c r="I16" s="191"/>
      <c r="J16" s="192"/>
      <c r="K16" s="193"/>
      <c r="L16" s="194"/>
      <c r="M16" s="150"/>
      <c r="N16" s="16"/>
    </row>
    <row r="17" spans="1:14" ht="37.5" customHeight="1">
      <c r="A17" s="45">
        <v>4</v>
      </c>
      <c r="B17" s="9"/>
      <c r="C17" s="9"/>
      <c r="D17" s="203"/>
      <c r="E17" s="204"/>
      <c r="F17" s="204"/>
      <c r="G17" s="204"/>
      <c r="H17" s="204"/>
      <c r="I17" s="205"/>
      <c r="J17" s="192"/>
      <c r="K17" s="193"/>
      <c r="L17" s="194"/>
      <c r="M17" s="150"/>
      <c r="N17" s="16"/>
    </row>
    <row r="18" spans="1:14" ht="37.5" customHeight="1">
      <c r="A18" s="46">
        <v>5</v>
      </c>
      <c r="B18" s="10"/>
      <c r="C18" s="10"/>
      <c r="D18" s="206"/>
      <c r="E18" s="207"/>
      <c r="F18" s="207"/>
      <c r="G18" s="207"/>
      <c r="H18" s="207"/>
      <c r="I18" s="208"/>
      <c r="J18" s="209"/>
      <c r="K18" s="210"/>
      <c r="L18" s="211"/>
      <c r="M18" s="150"/>
      <c r="N18" s="16"/>
    </row>
    <row r="19" spans="1:14" ht="37.5" customHeight="1">
      <c r="A19" s="44">
        <v>6</v>
      </c>
      <c r="B19" s="12"/>
      <c r="C19" s="12"/>
      <c r="D19" s="183"/>
      <c r="E19" s="184"/>
      <c r="F19" s="184"/>
      <c r="G19" s="184"/>
      <c r="H19" s="184"/>
      <c r="I19" s="185"/>
      <c r="J19" s="200"/>
      <c r="K19" s="201"/>
      <c r="L19" s="202"/>
      <c r="M19" s="150"/>
      <c r="N19" s="16"/>
    </row>
    <row r="20" spans="1:14" ht="37.5" customHeight="1">
      <c r="A20" s="45">
        <v>7</v>
      </c>
      <c r="B20" s="9"/>
      <c r="C20" s="9"/>
      <c r="D20" s="189"/>
      <c r="E20" s="190"/>
      <c r="F20" s="190"/>
      <c r="G20" s="190"/>
      <c r="H20" s="190"/>
      <c r="I20" s="191"/>
      <c r="J20" s="192"/>
      <c r="K20" s="193"/>
      <c r="L20" s="194"/>
      <c r="M20" s="150"/>
      <c r="N20" s="16"/>
    </row>
    <row r="21" spans="1:14" ht="37.5" customHeight="1">
      <c r="A21" s="45">
        <v>8</v>
      </c>
      <c r="B21" s="9"/>
      <c r="C21" s="9"/>
      <c r="D21" s="189"/>
      <c r="E21" s="190"/>
      <c r="F21" s="190"/>
      <c r="G21" s="190"/>
      <c r="H21" s="190"/>
      <c r="I21" s="191"/>
      <c r="J21" s="192"/>
      <c r="K21" s="193"/>
      <c r="L21" s="194"/>
      <c r="M21" s="150"/>
      <c r="N21" s="16"/>
    </row>
    <row r="22" spans="1:14" ht="37.5" customHeight="1">
      <c r="A22" s="45">
        <v>9</v>
      </c>
      <c r="B22" s="9"/>
      <c r="C22" s="9"/>
      <c r="D22" s="189"/>
      <c r="E22" s="190"/>
      <c r="F22" s="190"/>
      <c r="G22" s="190"/>
      <c r="H22" s="190"/>
      <c r="I22" s="191"/>
      <c r="J22" s="192"/>
      <c r="K22" s="193"/>
      <c r="L22" s="194"/>
      <c r="M22" s="150"/>
      <c r="N22" s="16"/>
    </row>
    <row r="23" spans="1:14" ht="37.5" customHeight="1">
      <c r="A23" s="46">
        <v>10</v>
      </c>
      <c r="B23" s="10"/>
      <c r="C23" s="10"/>
      <c r="D23" s="206"/>
      <c r="E23" s="207"/>
      <c r="F23" s="207"/>
      <c r="G23" s="207"/>
      <c r="H23" s="207"/>
      <c r="I23" s="208"/>
      <c r="J23" s="209"/>
      <c r="K23" s="210"/>
      <c r="L23" s="211"/>
      <c r="M23" s="150"/>
      <c r="N23" s="16"/>
    </row>
    <row r="24" spans="1:14" ht="37.5" customHeight="1">
      <c r="A24" s="44">
        <v>11</v>
      </c>
      <c r="B24" s="12"/>
      <c r="C24" s="12"/>
      <c r="D24" s="183"/>
      <c r="E24" s="184"/>
      <c r="F24" s="184"/>
      <c r="G24" s="184"/>
      <c r="H24" s="184"/>
      <c r="I24" s="185"/>
      <c r="J24" s="200"/>
      <c r="K24" s="201"/>
      <c r="L24" s="202"/>
      <c r="M24" s="150"/>
      <c r="N24" s="16"/>
    </row>
    <row r="25" spans="1:14" ht="37.5" customHeight="1">
      <c r="A25" s="45">
        <v>12</v>
      </c>
      <c r="B25" s="9"/>
      <c r="C25" s="9"/>
      <c r="D25" s="189"/>
      <c r="E25" s="190"/>
      <c r="F25" s="190"/>
      <c r="G25" s="190"/>
      <c r="H25" s="190"/>
      <c r="I25" s="191"/>
      <c r="J25" s="192"/>
      <c r="K25" s="193"/>
      <c r="L25" s="194"/>
      <c r="M25" s="150"/>
      <c r="N25" s="16"/>
    </row>
    <row r="26" spans="1:14" ht="37.5" customHeight="1">
      <c r="A26" s="45">
        <v>13</v>
      </c>
      <c r="B26" s="9"/>
      <c r="C26" s="9"/>
      <c r="D26" s="189"/>
      <c r="E26" s="190"/>
      <c r="F26" s="190"/>
      <c r="G26" s="190"/>
      <c r="H26" s="190"/>
      <c r="I26" s="191"/>
      <c r="J26" s="192"/>
      <c r="K26" s="193"/>
      <c r="L26" s="194"/>
      <c r="M26" s="150"/>
      <c r="N26" s="16"/>
    </row>
    <row r="27" spans="1:14" ht="37.5" customHeight="1">
      <c r="A27" s="45">
        <v>14</v>
      </c>
      <c r="B27" s="9"/>
      <c r="C27" s="9"/>
      <c r="D27" s="189"/>
      <c r="E27" s="190"/>
      <c r="F27" s="190"/>
      <c r="G27" s="190"/>
      <c r="H27" s="190"/>
      <c r="I27" s="191"/>
      <c r="J27" s="192"/>
      <c r="K27" s="193"/>
      <c r="L27" s="194"/>
      <c r="M27" s="150"/>
      <c r="N27" s="16"/>
    </row>
    <row r="28" spans="1:14" ht="37.5" customHeight="1">
      <c r="A28" s="46">
        <v>15</v>
      </c>
      <c r="B28" s="10"/>
      <c r="C28" s="10"/>
      <c r="D28" s="206"/>
      <c r="E28" s="207"/>
      <c r="F28" s="207"/>
      <c r="G28" s="207"/>
      <c r="H28" s="207"/>
      <c r="I28" s="208"/>
      <c r="J28" s="209"/>
      <c r="K28" s="210"/>
      <c r="L28" s="211"/>
      <c r="M28" s="150"/>
      <c r="N28" s="16"/>
    </row>
    <row r="29" spans="1:14" ht="37.5" customHeight="1">
      <c r="A29" s="44">
        <v>16</v>
      </c>
      <c r="B29" s="12"/>
      <c r="C29" s="12"/>
      <c r="D29" s="183"/>
      <c r="E29" s="184"/>
      <c r="F29" s="184"/>
      <c r="G29" s="184"/>
      <c r="H29" s="184"/>
      <c r="I29" s="185"/>
      <c r="J29" s="200"/>
      <c r="K29" s="201"/>
      <c r="L29" s="202"/>
      <c r="M29" s="150"/>
      <c r="N29" s="16"/>
    </row>
    <row r="30" spans="1:14" ht="37.5" customHeight="1">
      <c r="A30" s="45">
        <v>17</v>
      </c>
      <c r="B30" s="9"/>
      <c r="C30" s="9"/>
      <c r="D30" s="189"/>
      <c r="E30" s="190"/>
      <c r="F30" s="190"/>
      <c r="G30" s="190"/>
      <c r="H30" s="190"/>
      <c r="I30" s="191"/>
      <c r="J30" s="192"/>
      <c r="K30" s="193"/>
      <c r="L30" s="194"/>
      <c r="M30" s="150"/>
      <c r="N30" s="16"/>
    </row>
    <row r="31" spans="1:14" ht="37.5" customHeight="1">
      <c r="A31" s="45">
        <v>18</v>
      </c>
      <c r="B31" s="9"/>
      <c r="C31" s="9"/>
      <c r="D31" s="189"/>
      <c r="E31" s="190"/>
      <c r="F31" s="190"/>
      <c r="G31" s="190"/>
      <c r="H31" s="190"/>
      <c r="I31" s="191"/>
      <c r="J31" s="192"/>
      <c r="K31" s="193"/>
      <c r="L31" s="194"/>
      <c r="M31" s="150"/>
      <c r="N31" s="16"/>
    </row>
    <row r="32" spans="1:14" ht="37.5" customHeight="1">
      <c r="A32" s="45">
        <v>19</v>
      </c>
      <c r="B32" s="9"/>
      <c r="C32" s="9"/>
      <c r="D32" s="189"/>
      <c r="E32" s="190"/>
      <c r="F32" s="190"/>
      <c r="G32" s="190"/>
      <c r="H32" s="190"/>
      <c r="I32" s="191"/>
      <c r="J32" s="192"/>
      <c r="K32" s="193"/>
      <c r="L32" s="194"/>
      <c r="M32" s="150"/>
      <c r="N32" s="16"/>
    </row>
    <row r="33" spans="1:14" ht="37.5" customHeight="1">
      <c r="A33" s="46">
        <v>20</v>
      </c>
      <c r="B33" s="10"/>
      <c r="C33" s="10"/>
      <c r="D33" s="206"/>
      <c r="E33" s="207"/>
      <c r="F33" s="207"/>
      <c r="G33" s="207"/>
      <c r="H33" s="207"/>
      <c r="I33" s="208"/>
      <c r="J33" s="209"/>
      <c r="K33" s="210"/>
      <c r="L33" s="211"/>
      <c r="M33" s="150"/>
      <c r="N33" s="16"/>
    </row>
    <row r="34" spans="1:14" ht="37.5" customHeight="1">
      <c r="A34" s="44">
        <v>21</v>
      </c>
      <c r="B34" s="12"/>
      <c r="C34" s="12"/>
      <c r="D34" s="183"/>
      <c r="E34" s="184"/>
      <c r="F34" s="184"/>
      <c r="G34" s="184"/>
      <c r="H34" s="184"/>
      <c r="I34" s="185"/>
      <c r="J34" s="200"/>
      <c r="K34" s="201"/>
      <c r="L34" s="202"/>
      <c r="M34" s="150"/>
      <c r="N34" s="16"/>
    </row>
    <row r="35" spans="1:14" ht="37.5" customHeight="1">
      <c r="A35" s="45">
        <v>22</v>
      </c>
      <c r="B35" s="9"/>
      <c r="C35" s="9"/>
      <c r="D35" s="189"/>
      <c r="E35" s="190"/>
      <c r="F35" s="190"/>
      <c r="G35" s="190"/>
      <c r="H35" s="190"/>
      <c r="I35" s="191"/>
      <c r="J35" s="192"/>
      <c r="K35" s="193"/>
      <c r="L35" s="194"/>
      <c r="M35" s="150"/>
      <c r="N35" s="16"/>
    </row>
    <row r="36" spans="1:14" ht="37.5" customHeight="1">
      <c r="A36" s="45">
        <v>23</v>
      </c>
      <c r="B36" s="9"/>
      <c r="C36" s="9"/>
      <c r="D36" s="189"/>
      <c r="E36" s="190"/>
      <c r="F36" s="190"/>
      <c r="G36" s="190"/>
      <c r="H36" s="190"/>
      <c r="I36" s="191"/>
      <c r="J36" s="192"/>
      <c r="K36" s="193"/>
      <c r="L36" s="194"/>
      <c r="M36" s="150"/>
      <c r="N36" s="16"/>
    </row>
    <row r="37" spans="1:14" ht="37.5" customHeight="1">
      <c r="A37" s="45">
        <v>24</v>
      </c>
      <c r="B37" s="9"/>
      <c r="C37" s="9"/>
      <c r="D37" s="189"/>
      <c r="E37" s="190"/>
      <c r="F37" s="190"/>
      <c r="G37" s="190"/>
      <c r="H37" s="190"/>
      <c r="I37" s="191"/>
      <c r="J37" s="192"/>
      <c r="K37" s="193"/>
      <c r="L37" s="194"/>
      <c r="M37" s="150"/>
      <c r="N37" s="16"/>
    </row>
    <row r="38" spans="1:14" ht="37.5" customHeight="1">
      <c r="A38" s="46">
        <v>25</v>
      </c>
      <c r="B38" s="10"/>
      <c r="C38" s="10"/>
      <c r="D38" s="206"/>
      <c r="E38" s="207"/>
      <c r="F38" s="207"/>
      <c r="G38" s="207"/>
      <c r="H38" s="207"/>
      <c r="I38" s="208"/>
      <c r="J38" s="209"/>
      <c r="K38" s="210"/>
      <c r="L38" s="211"/>
      <c r="M38" s="150"/>
      <c r="N38" s="16"/>
    </row>
    <row r="39" spans="1:14" ht="37.5" customHeight="1">
      <c r="A39" s="44">
        <v>26</v>
      </c>
      <c r="B39" s="12"/>
      <c r="C39" s="12"/>
      <c r="D39" s="183"/>
      <c r="E39" s="184"/>
      <c r="F39" s="184"/>
      <c r="G39" s="184"/>
      <c r="H39" s="184"/>
      <c r="I39" s="185"/>
      <c r="J39" s="200"/>
      <c r="K39" s="201"/>
      <c r="L39" s="202"/>
      <c r="M39" s="150"/>
      <c r="N39" s="16"/>
    </row>
    <row r="40" spans="1:14" ht="37.5" customHeight="1">
      <c r="A40" s="45">
        <v>27</v>
      </c>
      <c r="B40" s="9"/>
      <c r="C40" s="9"/>
      <c r="D40" s="189"/>
      <c r="E40" s="190"/>
      <c r="F40" s="190"/>
      <c r="G40" s="190"/>
      <c r="H40" s="190"/>
      <c r="I40" s="191"/>
      <c r="J40" s="192"/>
      <c r="K40" s="193"/>
      <c r="L40" s="194"/>
      <c r="M40" s="150"/>
      <c r="N40" s="16"/>
    </row>
    <row r="41" spans="1:14" ht="37.5" customHeight="1">
      <c r="A41" s="45">
        <v>28</v>
      </c>
      <c r="B41" s="9"/>
      <c r="C41" s="9"/>
      <c r="D41" s="189"/>
      <c r="E41" s="190"/>
      <c r="F41" s="190"/>
      <c r="G41" s="190"/>
      <c r="H41" s="190"/>
      <c r="I41" s="191"/>
      <c r="J41" s="192"/>
      <c r="K41" s="193"/>
      <c r="L41" s="194"/>
      <c r="M41" s="150"/>
      <c r="N41" s="16"/>
    </row>
    <row r="42" spans="1:14" ht="37.5" customHeight="1">
      <c r="A42" s="45">
        <v>29</v>
      </c>
      <c r="B42" s="9"/>
      <c r="C42" s="9"/>
      <c r="D42" s="189"/>
      <c r="E42" s="190"/>
      <c r="F42" s="190"/>
      <c r="G42" s="190"/>
      <c r="H42" s="190"/>
      <c r="I42" s="191"/>
      <c r="J42" s="192"/>
      <c r="K42" s="193"/>
      <c r="L42" s="194"/>
      <c r="M42" s="150"/>
      <c r="N42" s="16"/>
    </row>
    <row r="43" spans="1:14" ht="37.5" customHeight="1">
      <c r="A43" s="46">
        <v>30</v>
      </c>
      <c r="B43" s="10"/>
      <c r="C43" s="10"/>
      <c r="D43" s="206"/>
      <c r="E43" s="207"/>
      <c r="F43" s="207"/>
      <c r="G43" s="207"/>
      <c r="H43" s="207"/>
      <c r="I43" s="208"/>
      <c r="J43" s="209"/>
      <c r="K43" s="210"/>
      <c r="L43" s="211"/>
      <c r="M43" s="150"/>
      <c r="N43" s="16"/>
    </row>
    <row r="44" spans="1:14" ht="37.5" customHeight="1">
      <c r="A44" s="44">
        <v>31</v>
      </c>
      <c r="B44" s="12"/>
      <c r="C44" s="12"/>
      <c r="D44" s="183"/>
      <c r="E44" s="184"/>
      <c r="F44" s="184"/>
      <c r="G44" s="184"/>
      <c r="H44" s="184"/>
      <c r="I44" s="185"/>
      <c r="J44" s="200"/>
      <c r="K44" s="201"/>
      <c r="L44" s="202"/>
      <c r="M44" s="150"/>
      <c r="N44" s="16"/>
    </row>
    <row r="45" spans="1:14" ht="37.5" customHeight="1">
      <c r="A45" s="45">
        <v>32</v>
      </c>
      <c r="B45" s="9"/>
      <c r="C45" s="9"/>
      <c r="D45" s="189"/>
      <c r="E45" s="190"/>
      <c r="F45" s="190"/>
      <c r="G45" s="190"/>
      <c r="H45" s="190"/>
      <c r="I45" s="191"/>
      <c r="J45" s="192"/>
      <c r="K45" s="193"/>
      <c r="L45" s="194"/>
      <c r="M45" s="150"/>
      <c r="N45" s="16"/>
    </row>
    <row r="46" spans="1:14" ht="37.5" customHeight="1">
      <c r="A46" s="45">
        <v>33</v>
      </c>
      <c r="B46" s="9"/>
      <c r="C46" s="9"/>
      <c r="D46" s="189"/>
      <c r="E46" s="190"/>
      <c r="F46" s="190"/>
      <c r="G46" s="190"/>
      <c r="H46" s="190"/>
      <c r="I46" s="191"/>
      <c r="J46" s="192"/>
      <c r="K46" s="193"/>
      <c r="L46" s="194"/>
      <c r="M46" s="150"/>
      <c r="N46" s="16"/>
    </row>
    <row r="47" spans="1:14" ht="37.5" customHeight="1">
      <c r="A47" s="45">
        <v>34</v>
      </c>
      <c r="B47" s="9"/>
      <c r="C47" s="9"/>
      <c r="D47" s="189"/>
      <c r="E47" s="190"/>
      <c r="F47" s="190"/>
      <c r="G47" s="190"/>
      <c r="H47" s="190"/>
      <c r="I47" s="191"/>
      <c r="J47" s="192"/>
      <c r="K47" s="193"/>
      <c r="L47" s="194"/>
      <c r="M47" s="150"/>
      <c r="N47" s="16"/>
    </row>
    <row r="48" spans="1:14" ht="37.5" customHeight="1">
      <c r="A48" s="46">
        <v>35</v>
      </c>
      <c r="B48" s="10"/>
      <c r="C48" s="10"/>
      <c r="D48" s="206"/>
      <c r="E48" s="207"/>
      <c r="F48" s="207"/>
      <c r="G48" s="207"/>
      <c r="H48" s="207"/>
      <c r="I48" s="208"/>
      <c r="J48" s="209"/>
      <c r="K48" s="210"/>
      <c r="L48" s="211"/>
      <c r="M48" s="150"/>
      <c r="N48" s="16"/>
    </row>
    <row r="49" spans="1:14" ht="37.5" customHeight="1">
      <c r="A49" s="44">
        <v>36</v>
      </c>
      <c r="B49" s="12"/>
      <c r="C49" s="12"/>
      <c r="D49" s="183"/>
      <c r="E49" s="184"/>
      <c r="F49" s="184"/>
      <c r="G49" s="184"/>
      <c r="H49" s="184"/>
      <c r="I49" s="185"/>
      <c r="J49" s="200"/>
      <c r="K49" s="201"/>
      <c r="L49" s="202"/>
      <c r="M49" s="150"/>
      <c r="N49" s="16"/>
    </row>
    <row r="50" spans="1:14" ht="37.5" customHeight="1">
      <c r="A50" s="45">
        <v>37</v>
      </c>
      <c r="B50" s="9"/>
      <c r="C50" s="9"/>
      <c r="D50" s="189"/>
      <c r="E50" s="190"/>
      <c r="F50" s="190"/>
      <c r="G50" s="190"/>
      <c r="H50" s="190"/>
      <c r="I50" s="191"/>
      <c r="J50" s="192"/>
      <c r="K50" s="193"/>
      <c r="L50" s="194"/>
      <c r="M50" s="150"/>
      <c r="N50" s="16"/>
    </row>
    <row r="51" spans="1:14" ht="37.5" customHeight="1">
      <c r="A51" s="45">
        <v>38</v>
      </c>
      <c r="B51" s="9"/>
      <c r="C51" s="9"/>
      <c r="D51" s="189"/>
      <c r="E51" s="190"/>
      <c r="F51" s="190"/>
      <c r="G51" s="190"/>
      <c r="H51" s="190"/>
      <c r="I51" s="191"/>
      <c r="J51" s="192"/>
      <c r="K51" s="193"/>
      <c r="L51" s="194"/>
      <c r="M51" s="150"/>
      <c r="N51" s="16"/>
    </row>
    <row r="52" spans="1:14" ht="37.5" customHeight="1">
      <c r="A52" s="45">
        <v>39</v>
      </c>
      <c r="B52" s="9"/>
      <c r="C52" s="9"/>
      <c r="D52" s="189"/>
      <c r="E52" s="190"/>
      <c r="F52" s="190"/>
      <c r="G52" s="190"/>
      <c r="H52" s="190"/>
      <c r="I52" s="191"/>
      <c r="J52" s="192"/>
      <c r="K52" s="193"/>
      <c r="L52" s="194"/>
      <c r="M52" s="150"/>
      <c r="N52" s="16"/>
    </row>
    <row r="53" spans="1:14" ht="37.5" customHeight="1">
      <c r="A53" s="46">
        <v>40</v>
      </c>
      <c r="B53" s="10"/>
      <c r="C53" s="10"/>
      <c r="D53" s="206"/>
      <c r="E53" s="207"/>
      <c r="F53" s="207"/>
      <c r="G53" s="207"/>
      <c r="H53" s="207"/>
      <c r="I53" s="208"/>
      <c r="J53" s="209"/>
      <c r="K53" s="210"/>
      <c r="L53" s="211"/>
      <c r="M53" s="150"/>
      <c r="N53" s="16"/>
    </row>
    <row r="54" spans="1:14" ht="37.5" customHeight="1">
      <c r="A54" s="44">
        <v>41</v>
      </c>
      <c r="B54" s="12"/>
      <c r="C54" s="12"/>
      <c r="D54" s="183"/>
      <c r="E54" s="184"/>
      <c r="F54" s="184"/>
      <c r="G54" s="184"/>
      <c r="H54" s="184"/>
      <c r="I54" s="185"/>
      <c r="J54" s="200"/>
      <c r="K54" s="201"/>
      <c r="L54" s="202"/>
      <c r="M54" s="150"/>
      <c r="N54" s="16"/>
    </row>
    <row r="55" spans="1:14" ht="37.5" customHeight="1">
      <c r="A55" s="45">
        <v>42</v>
      </c>
      <c r="B55" s="9"/>
      <c r="C55" s="9"/>
      <c r="D55" s="189"/>
      <c r="E55" s="190"/>
      <c r="F55" s="190"/>
      <c r="G55" s="190"/>
      <c r="H55" s="190"/>
      <c r="I55" s="191"/>
      <c r="J55" s="192"/>
      <c r="K55" s="193"/>
      <c r="L55" s="194"/>
      <c r="M55" s="150"/>
      <c r="N55" s="16"/>
    </row>
    <row r="56" spans="1:14" ht="37.5" customHeight="1">
      <c r="A56" s="45">
        <v>43</v>
      </c>
      <c r="B56" s="9"/>
      <c r="C56" s="9"/>
      <c r="D56" s="189"/>
      <c r="E56" s="190"/>
      <c r="F56" s="190"/>
      <c r="G56" s="190"/>
      <c r="H56" s="190"/>
      <c r="I56" s="191"/>
      <c r="J56" s="192"/>
      <c r="K56" s="193"/>
      <c r="L56" s="194"/>
      <c r="M56" s="150"/>
      <c r="N56" s="16"/>
    </row>
    <row r="57" spans="1:14" ht="37.5" customHeight="1">
      <c r="A57" s="45">
        <v>44</v>
      </c>
      <c r="B57" s="9"/>
      <c r="C57" s="9"/>
      <c r="D57" s="189"/>
      <c r="E57" s="190"/>
      <c r="F57" s="190"/>
      <c r="G57" s="190"/>
      <c r="H57" s="190"/>
      <c r="I57" s="191"/>
      <c r="J57" s="192"/>
      <c r="K57" s="193"/>
      <c r="L57" s="194"/>
      <c r="M57" s="150"/>
      <c r="N57" s="16"/>
    </row>
    <row r="58" spans="1:14" ht="37.5" customHeight="1">
      <c r="A58" s="46">
        <v>45</v>
      </c>
      <c r="B58" s="10"/>
      <c r="C58" s="10"/>
      <c r="D58" s="206"/>
      <c r="E58" s="207"/>
      <c r="F58" s="207"/>
      <c r="G58" s="207"/>
      <c r="H58" s="207"/>
      <c r="I58" s="208"/>
      <c r="J58" s="209"/>
      <c r="K58" s="210"/>
      <c r="L58" s="211"/>
      <c r="M58" s="150"/>
      <c r="N58" s="16"/>
    </row>
    <row r="59" spans="1:14" ht="37.5" customHeight="1">
      <c r="A59" s="44">
        <v>46</v>
      </c>
      <c r="B59" s="12"/>
      <c r="C59" s="12"/>
      <c r="D59" s="183"/>
      <c r="E59" s="184"/>
      <c r="F59" s="184"/>
      <c r="G59" s="184"/>
      <c r="H59" s="184"/>
      <c r="I59" s="185"/>
      <c r="J59" s="200"/>
      <c r="K59" s="201"/>
      <c r="L59" s="202"/>
      <c r="M59" s="150"/>
      <c r="N59" s="16"/>
    </row>
    <row r="60" spans="1:14" ht="37.5" customHeight="1">
      <c r="A60" s="45">
        <v>47</v>
      </c>
      <c r="B60" s="9"/>
      <c r="C60" s="9"/>
      <c r="D60" s="189"/>
      <c r="E60" s="190"/>
      <c r="F60" s="190"/>
      <c r="G60" s="190"/>
      <c r="H60" s="190"/>
      <c r="I60" s="191"/>
      <c r="J60" s="192"/>
      <c r="K60" s="193"/>
      <c r="L60" s="194"/>
      <c r="M60" s="150"/>
      <c r="N60" s="16"/>
    </row>
    <row r="61" spans="1:14" ht="37.5" customHeight="1">
      <c r="A61" s="45">
        <v>48</v>
      </c>
      <c r="B61" s="9"/>
      <c r="C61" s="9"/>
      <c r="D61" s="189"/>
      <c r="E61" s="190"/>
      <c r="F61" s="190"/>
      <c r="G61" s="190"/>
      <c r="H61" s="190"/>
      <c r="I61" s="191"/>
      <c r="J61" s="192"/>
      <c r="K61" s="193"/>
      <c r="L61" s="194"/>
      <c r="M61" s="150"/>
      <c r="N61" s="16"/>
    </row>
    <row r="62" spans="1:14" ht="37.5" customHeight="1">
      <c r="A62" s="45">
        <v>49</v>
      </c>
      <c r="B62" s="9"/>
      <c r="C62" s="9"/>
      <c r="D62" s="189"/>
      <c r="E62" s="190"/>
      <c r="F62" s="190"/>
      <c r="G62" s="190"/>
      <c r="H62" s="190"/>
      <c r="I62" s="191"/>
      <c r="J62" s="192"/>
      <c r="K62" s="193"/>
      <c r="L62" s="194"/>
      <c r="M62" s="150"/>
      <c r="N62" s="16"/>
    </row>
    <row r="63" spans="1:14" ht="37.5" customHeight="1">
      <c r="A63" s="46">
        <v>50</v>
      </c>
      <c r="B63" s="10"/>
      <c r="C63" s="10"/>
      <c r="D63" s="206"/>
      <c r="E63" s="207"/>
      <c r="F63" s="207"/>
      <c r="G63" s="207"/>
      <c r="H63" s="207"/>
      <c r="I63" s="208"/>
      <c r="J63" s="209"/>
      <c r="K63" s="210"/>
      <c r="L63" s="211"/>
      <c r="M63" s="150"/>
      <c r="N63" s="16"/>
    </row>
  </sheetData>
  <sheetProtection algorithmName="SHA-512" hashValue="NTeQSPurWFgJJEKlWKVcqhxtW/gJaoc+lWrmQTHUoqpsfqPMI9tKIcLIkqV2EBeMsjzH5p37agS+cz8Z5OGfJA==" saltValue="5u8tqLDTlErRrnDgTMsVYg==" spinCount="100000" sheet="1" insertColumns="0" insertRows="0" insertHyperlinks="0" deleteColumns="0" deleteRows="0" sort="0"/>
  <mergeCells count="118">
    <mergeCell ref="D61:I61"/>
    <mergeCell ref="J61:L61"/>
    <mergeCell ref="D62:I62"/>
    <mergeCell ref="J62:L62"/>
    <mergeCell ref="D63:I63"/>
    <mergeCell ref="J63:L63"/>
    <mergeCell ref="D58:I58"/>
    <mergeCell ref="J58:L58"/>
    <mergeCell ref="D59:I59"/>
    <mergeCell ref="J59:L59"/>
    <mergeCell ref="D60:I60"/>
    <mergeCell ref="J60:L60"/>
    <mergeCell ref="D55:I55"/>
    <mergeCell ref="J55:L55"/>
    <mergeCell ref="D56:I56"/>
    <mergeCell ref="J56:L56"/>
    <mergeCell ref="D57:I57"/>
    <mergeCell ref="J57:L57"/>
    <mergeCell ref="D52:I52"/>
    <mergeCell ref="J52:L52"/>
    <mergeCell ref="D53:I53"/>
    <mergeCell ref="J53:L53"/>
    <mergeCell ref="D54:I54"/>
    <mergeCell ref="J54:L54"/>
    <mergeCell ref="D49:I49"/>
    <mergeCell ref="J49:L49"/>
    <mergeCell ref="D50:I50"/>
    <mergeCell ref="J50:L50"/>
    <mergeCell ref="D51:I51"/>
    <mergeCell ref="J51:L51"/>
    <mergeCell ref="D46:I46"/>
    <mergeCell ref="J46:L46"/>
    <mergeCell ref="D47:I47"/>
    <mergeCell ref="J47:L47"/>
    <mergeCell ref="D48:I48"/>
    <mergeCell ref="J48:L48"/>
    <mergeCell ref="D43:I43"/>
    <mergeCell ref="J43:L43"/>
    <mergeCell ref="D44:I44"/>
    <mergeCell ref="J44:L44"/>
    <mergeCell ref="D45:I45"/>
    <mergeCell ref="J45:L45"/>
    <mergeCell ref="D40:I40"/>
    <mergeCell ref="J40:L40"/>
    <mergeCell ref="D41:I41"/>
    <mergeCell ref="J41:L41"/>
    <mergeCell ref="D42:I42"/>
    <mergeCell ref="J42:L42"/>
    <mergeCell ref="D37:I37"/>
    <mergeCell ref="J37:L37"/>
    <mergeCell ref="D38:I38"/>
    <mergeCell ref="J38:L38"/>
    <mergeCell ref="D39:I39"/>
    <mergeCell ref="J39:L39"/>
    <mergeCell ref="D34:I34"/>
    <mergeCell ref="J34:L34"/>
    <mergeCell ref="D35:I35"/>
    <mergeCell ref="J35:L35"/>
    <mergeCell ref="D36:I36"/>
    <mergeCell ref="J36:L36"/>
    <mergeCell ref="D31:I31"/>
    <mergeCell ref="J31:L31"/>
    <mergeCell ref="D32:I32"/>
    <mergeCell ref="J32:L32"/>
    <mergeCell ref="D33:I33"/>
    <mergeCell ref="J33:L33"/>
    <mergeCell ref="D28:I28"/>
    <mergeCell ref="J28:L28"/>
    <mergeCell ref="D29:I29"/>
    <mergeCell ref="J29:L29"/>
    <mergeCell ref="D30:I30"/>
    <mergeCell ref="J30:L30"/>
    <mergeCell ref="D25:I25"/>
    <mergeCell ref="J25:L25"/>
    <mergeCell ref="D26:I26"/>
    <mergeCell ref="J26:L26"/>
    <mergeCell ref="D27:I27"/>
    <mergeCell ref="J27:L27"/>
    <mergeCell ref="D22:I22"/>
    <mergeCell ref="J22:L22"/>
    <mergeCell ref="D23:I23"/>
    <mergeCell ref="J23:L23"/>
    <mergeCell ref="D24:I24"/>
    <mergeCell ref="J24:L24"/>
    <mergeCell ref="D19:I19"/>
    <mergeCell ref="J19:L19"/>
    <mergeCell ref="D20:I20"/>
    <mergeCell ref="J20:L20"/>
    <mergeCell ref="D21:I21"/>
    <mergeCell ref="J21:L21"/>
    <mergeCell ref="D16:I16"/>
    <mergeCell ref="J16:L16"/>
    <mergeCell ref="D17:I17"/>
    <mergeCell ref="J17:L17"/>
    <mergeCell ref="D18:I18"/>
    <mergeCell ref="J18:L18"/>
    <mergeCell ref="D14:I14"/>
    <mergeCell ref="J14:L14"/>
    <mergeCell ref="D15:I15"/>
    <mergeCell ref="J15:L15"/>
    <mergeCell ref="E10:I10"/>
    <mergeCell ref="J10:L10"/>
    <mergeCell ref="E11:I11"/>
    <mergeCell ref="J11:L11"/>
    <mergeCell ref="D13:I13"/>
    <mergeCell ref="J13:L13"/>
    <mergeCell ref="E7:I7"/>
    <mergeCell ref="J7:L7"/>
    <mergeCell ref="E8:I8"/>
    <mergeCell ref="J8:L8"/>
    <mergeCell ref="E9:I9"/>
    <mergeCell ref="J9:L9"/>
    <mergeCell ref="B3:C3"/>
    <mergeCell ref="E3:H3"/>
    <mergeCell ref="I3:K3"/>
    <mergeCell ref="B4:C4"/>
    <mergeCell ref="E6:I6"/>
    <mergeCell ref="J6:L6"/>
  </mergeCells>
  <phoneticPr fontId="3"/>
  <conditionalFormatting sqref="B59 B14:B18">
    <cfRule type="cellIs" dxfId="80" priority="74" operator="equal">
      <formula>""</formula>
    </cfRule>
  </conditionalFormatting>
  <conditionalFormatting sqref="B60:B63">
    <cfRule type="cellIs" dxfId="79" priority="73" operator="equal">
      <formula>""</formula>
    </cfRule>
  </conditionalFormatting>
  <conditionalFormatting sqref="B40:B43">
    <cfRule type="cellIs" dxfId="78" priority="71" operator="equal">
      <formula>""</formula>
    </cfRule>
  </conditionalFormatting>
  <conditionalFormatting sqref="B39">
    <cfRule type="cellIs" dxfId="77" priority="72" operator="equal">
      <formula>""</formula>
    </cfRule>
  </conditionalFormatting>
  <conditionalFormatting sqref="B35:B38">
    <cfRule type="cellIs" dxfId="76" priority="69" operator="equal">
      <formula>""</formula>
    </cfRule>
  </conditionalFormatting>
  <conditionalFormatting sqref="B34">
    <cfRule type="cellIs" dxfId="75" priority="70" operator="equal">
      <formula>""</formula>
    </cfRule>
  </conditionalFormatting>
  <conditionalFormatting sqref="B30:B33">
    <cfRule type="cellIs" dxfId="74" priority="67" operator="equal">
      <formula>""</formula>
    </cfRule>
  </conditionalFormatting>
  <conditionalFormatting sqref="B29">
    <cfRule type="cellIs" dxfId="73" priority="68" operator="equal">
      <formula>""</formula>
    </cfRule>
  </conditionalFormatting>
  <conditionalFormatting sqref="B25:B28">
    <cfRule type="cellIs" dxfId="72" priority="65" operator="equal">
      <formula>""</formula>
    </cfRule>
  </conditionalFormatting>
  <conditionalFormatting sqref="B24">
    <cfRule type="cellIs" dxfId="71" priority="66" operator="equal">
      <formula>""</formula>
    </cfRule>
  </conditionalFormatting>
  <conditionalFormatting sqref="B45:B48">
    <cfRule type="cellIs" dxfId="70" priority="61" operator="equal">
      <formula>""</formula>
    </cfRule>
  </conditionalFormatting>
  <conditionalFormatting sqref="B44">
    <cfRule type="cellIs" dxfId="69" priority="62" operator="equal">
      <formula>""</formula>
    </cfRule>
  </conditionalFormatting>
  <conditionalFormatting sqref="B20:B23">
    <cfRule type="cellIs" dxfId="68" priority="63" operator="equal">
      <formula>""</formula>
    </cfRule>
  </conditionalFormatting>
  <conditionalFormatting sqref="B19">
    <cfRule type="cellIs" dxfId="67" priority="64" operator="equal">
      <formula>""</formula>
    </cfRule>
  </conditionalFormatting>
  <conditionalFormatting sqref="B50:B53">
    <cfRule type="cellIs" dxfId="66" priority="59" operator="equal">
      <formula>""</formula>
    </cfRule>
  </conditionalFormatting>
  <conditionalFormatting sqref="B49">
    <cfRule type="cellIs" dxfId="65" priority="60" operator="equal">
      <formula>""</formula>
    </cfRule>
  </conditionalFormatting>
  <conditionalFormatting sqref="C50:C53">
    <cfRule type="cellIs" dxfId="64" priority="41" operator="equal">
      <formula>""</formula>
    </cfRule>
  </conditionalFormatting>
  <conditionalFormatting sqref="C44">
    <cfRule type="cellIs" dxfId="63" priority="44" operator="equal">
      <formula>""</formula>
    </cfRule>
  </conditionalFormatting>
  <conditionalFormatting sqref="C45:C48">
    <cfRule type="cellIs" dxfId="62" priority="43" operator="equal">
      <formula>""</formula>
    </cfRule>
  </conditionalFormatting>
  <conditionalFormatting sqref="B55:B58">
    <cfRule type="cellIs" dxfId="61" priority="57" operator="equal">
      <formula>""</formula>
    </cfRule>
  </conditionalFormatting>
  <conditionalFormatting sqref="B54">
    <cfRule type="cellIs" dxfId="60" priority="58" operator="equal">
      <formula>""</formula>
    </cfRule>
  </conditionalFormatting>
  <conditionalFormatting sqref="C49">
    <cfRule type="cellIs" dxfId="59" priority="42" operator="equal">
      <formula>""</formula>
    </cfRule>
  </conditionalFormatting>
  <conditionalFormatting sqref="C54">
    <cfRule type="cellIs" dxfId="58" priority="40" operator="equal">
      <formula>""</formula>
    </cfRule>
  </conditionalFormatting>
  <conditionalFormatting sqref="C55:C58">
    <cfRule type="cellIs" dxfId="57" priority="39" operator="equal">
      <formula>""</formula>
    </cfRule>
  </conditionalFormatting>
  <conditionalFormatting sqref="C59 C18 C14:D17 J14:J18">
    <cfRule type="cellIs" dxfId="56" priority="56" operator="equal">
      <formula>""</formula>
    </cfRule>
  </conditionalFormatting>
  <conditionalFormatting sqref="C60:C63">
    <cfRule type="cellIs" dxfId="55" priority="55" operator="equal">
      <formula>""</formula>
    </cfRule>
  </conditionalFormatting>
  <conditionalFormatting sqref="C40:C43">
    <cfRule type="cellIs" dxfId="54" priority="53" operator="equal">
      <formula>""</formula>
    </cfRule>
  </conditionalFormatting>
  <conditionalFormatting sqref="C39">
    <cfRule type="cellIs" dxfId="53" priority="54" operator="equal">
      <formula>""</formula>
    </cfRule>
  </conditionalFormatting>
  <conditionalFormatting sqref="C35:C38">
    <cfRule type="cellIs" dxfId="52" priority="51" operator="equal">
      <formula>""</formula>
    </cfRule>
  </conditionalFormatting>
  <conditionalFormatting sqref="C34">
    <cfRule type="cellIs" dxfId="51" priority="52" operator="equal">
      <formula>""</formula>
    </cfRule>
  </conditionalFormatting>
  <conditionalFormatting sqref="C30:C33">
    <cfRule type="cellIs" dxfId="50" priority="49" operator="equal">
      <formula>""</formula>
    </cfRule>
  </conditionalFormatting>
  <conditionalFormatting sqref="C29">
    <cfRule type="cellIs" dxfId="49" priority="50" operator="equal">
      <formula>""</formula>
    </cfRule>
  </conditionalFormatting>
  <conditionalFormatting sqref="C25:C28 J25:J28">
    <cfRule type="cellIs" dxfId="48" priority="47" operator="equal">
      <formula>""</formula>
    </cfRule>
  </conditionalFormatting>
  <conditionalFormatting sqref="C24 J24">
    <cfRule type="cellIs" dxfId="47" priority="48" operator="equal">
      <formula>""</formula>
    </cfRule>
  </conditionalFormatting>
  <conditionalFormatting sqref="C20:C23 J23 J20:J21">
    <cfRule type="cellIs" dxfId="46" priority="45" operator="equal">
      <formula>""</formula>
    </cfRule>
  </conditionalFormatting>
  <conditionalFormatting sqref="C19 J19">
    <cfRule type="cellIs" dxfId="45" priority="46" operator="equal">
      <formula>""</formula>
    </cfRule>
  </conditionalFormatting>
  <conditionalFormatting sqref="D18">
    <cfRule type="cellIs" dxfId="44" priority="38" operator="equal">
      <formula>""</formula>
    </cfRule>
  </conditionalFormatting>
  <conditionalFormatting sqref="D19">
    <cfRule type="cellIs" dxfId="43" priority="37" operator="equal">
      <formula>""</formula>
    </cfRule>
  </conditionalFormatting>
  <conditionalFormatting sqref="D20">
    <cfRule type="cellIs" dxfId="42" priority="36" operator="equal">
      <formula>""</formula>
    </cfRule>
  </conditionalFormatting>
  <conditionalFormatting sqref="D21">
    <cfRule type="cellIs" dxfId="41" priority="35" operator="equal">
      <formula>""</formula>
    </cfRule>
  </conditionalFormatting>
  <conditionalFormatting sqref="D22">
    <cfRule type="cellIs" dxfId="40" priority="34" operator="equal">
      <formula>""</formula>
    </cfRule>
  </conditionalFormatting>
  <conditionalFormatting sqref="D23">
    <cfRule type="cellIs" dxfId="39" priority="33" operator="equal">
      <formula>""</formula>
    </cfRule>
  </conditionalFormatting>
  <conditionalFormatting sqref="D24">
    <cfRule type="cellIs" dxfId="38" priority="32" operator="equal">
      <formula>""</formula>
    </cfRule>
  </conditionalFormatting>
  <conditionalFormatting sqref="D25">
    <cfRule type="cellIs" dxfId="37" priority="31" operator="equal">
      <formula>""</formula>
    </cfRule>
  </conditionalFormatting>
  <conditionalFormatting sqref="D26">
    <cfRule type="cellIs" dxfId="36" priority="30" operator="equal">
      <formula>""</formula>
    </cfRule>
  </conditionalFormatting>
  <conditionalFormatting sqref="D27">
    <cfRule type="cellIs" dxfId="35" priority="29" operator="equal">
      <formula>""</formula>
    </cfRule>
  </conditionalFormatting>
  <conditionalFormatting sqref="D28">
    <cfRule type="cellIs" dxfId="34" priority="28" operator="equal">
      <formula>""</formula>
    </cfRule>
  </conditionalFormatting>
  <conditionalFormatting sqref="D29:D59">
    <cfRule type="cellIs" dxfId="33" priority="27" operator="equal">
      <formula>""</formula>
    </cfRule>
  </conditionalFormatting>
  <conditionalFormatting sqref="D60:D63">
    <cfRule type="cellIs" dxfId="32" priority="26" operator="equal">
      <formula>""</formula>
    </cfRule>
  </conditionalFormatting>
  <conditionalFormatting sqref="J22">
    <cfRule type="cellIs" dxfId="31" priority="25" operator="equal">
      <formula>""</formula>
    </cfRule>
  </conditionalFormatting>
  <conditionalFormatting sqref="J62">
    <cfRule type="cellIs" dxfId="30" priority="4" operator="equal">
      <formula>""</formula>
    </cfRule>
  </conditionalFormatting>
  <conditionalFormatting sqref="J33 J30:J31">
    <cfRule type="cellIs" dxfId="29" priority="23" operator="equal">
      <formula>""</formula>
    </cfRule>
  </conditionalFormatting>
  <conditionalFormatting sqref="J29">
    <cfRule type="cellIs" dxfId="28" priority="24" operator="equal">
      <formula>""</formula>
    </cfRule>
  </conditionalFormatting>
  <conditionalFormatting sqref="J32">
    <cfRule type="cellIs" dxfId="27" priority="22" operator="equal">
      <formula>""</formula>
    </cfRule>
  </conditionalFormatting>
  <conditionalFormatting sqref="J38 J35:J36">
    <cfRule type="cellIs" dxfId="26" priority="20" operator="equal">
      <formula>""</formula>
    </cfRule>
  </conditionalFormatting>
  <conditionalFormatting sqref="J34">
    <cfRule type="cellIs" dxfId="25" priority="21" operator="equal">
      <formula>""</formula>
    </cfRule>
  </conditionalFormatting>
  <conditionalFormatting sqref="J37">
    <cfRule type="cellIs" dxfId="24" priority="19" operator="equal">
      <formula>""</formula>
    </cfRule>
  </conditionalFormatting>
  <conditionalFormatting sqref="J43 J40:J41">
    <cfRule type="cellIs" dxfId="23" priority="17" operator="equal">
      <formula>""</formula>
    </cfRule>
  </conditionalFormatting>
  <conditionalFormatting sqref="J39">
    <cfRule type="cellIs" dxfId="22" priority="18" operator="equal">
      <formula>""</formula>
    </cfRule>
  </conditionalFormatting>
  <conditionalFormatting sqref="J42">
    <cfRule type="cellIs" dxfId="21" priority="16" operator="equal">
      <formula>""</formula>
    </cfRule>
  </conditionalFormatting>
  <conditionalFormatting sqref="J48 J45:J46">
    <cfRule type="cellIs" dxfId="20" priority="14" operator="equal">
      <formula>""</formula>
    </cfRule>
  </conditionalFormatting>
  <conditionalFormatting sqref="J44">
    <cfRule type="cellIs" dxfId="19" priority="15" operator="equal">
      <formula>""</formula>
    </cfRule>
  </conditionalFormatting>
  <conditionalFormatting sqref="J47">
    <cfRule type="cellIs" dxfId="18" priority="13" operator="equal">
      <formula>""</formula>
    </cfRule>
  </conditionalFormatting>
  <conditionalFormatting sqref="J53 J50:J51">
    <cfRule type="cellIs" dxfId="17" priority="11" operator="equal">
      <formula>""</formula>
    </cfRule>
  </conditionalFormatting>
  <conditionalFormatting sqref="J49">
    <cfRule type="cellIs" dxfId="16" priority="12" operator="equal">
      <formula>""</formula>
    </cfRule>
  </conditionalFormatting>
  <conditionalFormatting sqref="J52">
    <cfRule type="cellIs" dxfId="15" priority="10" operator="equal">
      <formula>""</formula>
    </cfRule>
  </conditionalFormatting>
  <conditionalFormatting sqref="J58 J55:J56">
    <cfRule type="cellIs" dxfId="14" priority="8" operator="equal">
      <formula>""</formula>
    </cfRule>
  </conditionalFormatting>
  <conditionalFormatting sqref="J54">
    <cfRule type="cellIs" dxfId="13" priority="9" operator="equal">
      <formula>""</formula>
    </cfRule>
  </conditionalFormatting>
  <conditionalFormatting sqref="J57">
    <cfRule type="cellIs" dxfId="12" priority="7" operator="equal">
      <formula>""</formula>
    </cfRule>
  </conditionalFormatting>
  <conditionalFormatting sqref="J63 J60:J61">
    <cfRule type="cellIs" dxfId="11" priority="5" operator="equal">
      <formula>""</formula>
    </cfRule>
  </conditionalFormatting>
  <conditionalFormatting sqref="J59">
    <cfRule type="cellIs" dxfId="10" priority="6" operator="equal">
      <formula>""</formula>
    </cfRule>
  </conditionalFormatting>
  <conditionalFormatting sqref="J9:L9">
    <cfRule type="expression" dxfId="9" priority="3">
      <formula>$J$9&gt;15000000</formula>
    </cfRule>
  </conditionalFormatting>
  <printOptions horizontalCentered="1" verticalCentered="1"/>
  <pageMargins left="0" right="0" top="0.74803149606299213" bottom="0.74803149606299213" header="0.31496062992125984" footer="0.31496062992125984"/>
  <pageSetup paperSize="9" scale="65" orientation="portrait" r:id="rId1"/>
  <headerFooter>
    <oddHeader>&amp;R&amp;"ＭＳ 明朝,標準"&amp;A &amp;P頁/ &amp;N頁</oddHeader>
  </headerFooter>
  <rowBreaks count="1" manualBreakCount="1">
    <brk id="38" max="4"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0CE6337-DF12-4F19-A878-C6A6BBB8A125}">
          <x14:formula1>
            <xm:f>プルダウン!#REF!</xm:f>
          </x14:formula1>
          <xm:sqref>L4</xm:sqref>
        </x14:dataValidation>
        <x14:dataValidation type="list" allowBlank="1" showInputMessage="1" showErrorMessage="1" xr:uid="{D87A0CC8-4C61-4977-83EC-11BC8DB294F8}">
          <x14:formula1>
            <xm:f>プルダウン!#REF!</xm:f>
          </x14:formula1>
          <xm:sqref>A4 M4</xm:sqref>
        </x14:dataValidation>
        <x14:dataValidation type="list" allowBlank="1" showInputMessage="1" showErrorMessage="1" xr:uid="{A50BB9B0-E563-4965-8D4F-B2C8A7556E22}">
          <x14:formula1>
            <xm:f>プルダウン!$E$2:$E$5</xm:f>
          </x14:formula1>
          <xm:sqref>E4:H4</xm:sqref>
        </x14:dataValidation>
        <x14:dataValidation type="list" allowBlank="1" showInputMessage="1" showErrorMessage="1" xr:uid="{D3C2F97E-9990-469C-8D9B-5F139DE73B92}">
          <x14:formula1>
            <xm:f>プルダウン!$F$2:$F$4</xm:f>
          </x14:formula1>
          <xm:sqref>I4:K4</xm:sqref>
        </x14:dataValidation>
        <x14:dataValidation type="list" allowBlank="1" showInputMessage="1" showErrorMessage="1" xr:uid="{A759580F-042E-46B4-84A9-6D0813C62576}">
          <x14:formula1>
            <xm:f>プルダウン!$C$2:$C$6</xm:f>
          </x14:formula1>
          <xm:sqref>B14:B63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4A78D-7FEB-44AD-8185-8ADA63D5F693}">
  <sheetPr>
    <pageSetUpPr fitToPage="1"/>
  </sheetPr>
  <dimension ref="A1:H36"/>
  <sheetViews>
    <sheetView showGridLines="0" view="pageBreakPreview" zoomScaleNormal="100" zoomScaleSheetLayoutView="100" workbookViewId="0"/>
  </sheetViews>
  <sheetFormatPr defaultColWidth="9" defaultRowHeight="14.4"/>
  <cols>
    <col min="1" max="1" width="6.44140625" style="82" customWidth="1"/>
    <col min="2" max="4" width="15.44140625" style="82" customWidth="1"/>
    <col min="5" max="5" width="8" style="82" customWidth="1"/>
    <col min="6" max="6" width="20.6640625" style="82" customWidth="1"/>
    <col min="7" max="7" width="25.21875" style="82" customWidth="1"/>
    <col min="8" max="16384" width="9" style="82"/>
  </cols>
  <sheetData>
    <row r="1" spans="1:7">
      <c r="A1" s="64" t="s">
        <v>52</v>
      </c>
      <c r="B1" s="64"/>
      <c r="C1" s="64"/>
      <c r="D1" s="64"/>
      <c r="E1" s="64"/>
      <c r="F1" s="213" t="s">
        <v>165</v>
      </c>
      <c r="G1" s="213"/>
    </row>
    <row r="2" spans="1:7">
      <c r="A2" s="64"/>
      <c r="B2" s="64"/>
      <c r="C2" s="64"/>
      <c r="D2" s="64"/>
      <c r="E2" s="64"/>
      <c r="F2" s="214" t="s">
        <v>207</v>
      </c>
      <c r="G2" s="214"/>
    </row>
    <row r="3" spans="1:7">
      <c r="A3" s="64"/>
      <c r="B3" s="64"/>
      <c r="C3" s="64"/>
      <c r="D3" s="64"/>
      <c r="E3" s="64"/>
      <c r="F3" s="65"/>
      <c r="G3" s="65"/>
    </row>
    <row r="4" spans="1:7">
      <c r="A4" s="64" t="s">
        <v>54</v>
      </c>
      <c r="B4" s="64"/>
      <c r="C4" s="64"/>
      <c r="D4" s="64"/>
      <c r="E4" s="64"/>
      <c r="F4" s="64"/>
      <c r="G4" s="65"/>
    </row>
    <row r="5" spans="1:7">
      <c r="A5" s="64" t="s">
        <v>53</v>
      </c>
      <c r="B5" s="64"/>
      <c r="C5" s="64"/>
      <c r="D5" s="64"/>
      <c r="E5" s="64"/>
      <c r="F5" s="64"/>
      <c r="G5" s="65"/>
    </row>
    <row r="6" spans="1:7">
      <c r="A6" s="64"/>
      <c r="B6" s="64"/>
      <c r="C6" s="64"/>
      <c r="D6" s="64"/>
      <c r="E6" s="64"/>
      <c r="F6" s="64"/>
      <c r="G6" s="65"/>
    </row>
    <row r="7" spans="1:7" ht="47.25" customHeight="1">
      <c r="A7" s="64"/>
      <c r="B7" s="64"/>
      <c r="C7" s="64"/>
      <c r="D7" s="64"/>
      <c r="E7" s="118" t="s">
        <v>55</v>
      </c>
      <c r="F7" s="215">
        <f>'（別添２）事業者基本情報'!C4</f>
        <v>0</v>
      </c>
      <c r="G7" s="215"/>
    </row>
    <row r="8" spans="1:7" ht="37.5" customHeight="1">
      <c r="A8" s="64"/>
      <c r="B8" s="64"/>
      <c r="C8" s="64"/>
      <c r="D8" s="64"/>
      <c r="E8" s="65" t="s">
        <v>51</v>
      </c>
      <c r="F8" s="218">
        <f>'（別添２）事業者基本情報'!C3</f>
        <v>0</v>
      </c>
      <c r="G8" s="218"/>
    </row>
    <row r="9" spans="1:7">
      <c r="A9" s="64"/>
      <c r="B9" s="64"/>
      <c r="C9" s="64"/>
      <c r="D9" s="64"/>
      <c r="E9" s="65" t="s">
        <v>79</v>
      </c>
      <c r="F9" s="119">
        <f>'（別添２）事業者基本情報'!C5</f>
        <v>0</v>
      </c>
      <c r="G9" s="119"/>
    </row>
    <row r="10" spans="1:7" ht="40.5" customHeight="1">
      <c r="A10" s="64"/>
      <c r="B10" s="64"/>
      <c r="C10" s="64"/>
      <c r="D10" s="64"/>
      <c r="E10" s="65" t="s">
        <v>80</v>
      </c>
      <c r="F10" s="218">
        <f>'（別添２）事業者基本情報'!C6</f>
        <v>0</v>
      </c>
      <c r="G10" s="218"/>
    </row>
    <row r="11" spans="1:7">
      <c r="A11" s="64"/>
      <c r="B11" s="64"/>
      <c r="C11" s="64"/>
      <c r="D11" s="64"/>
      <c r="E11" s="64"/>
      <c r="F11" s="64"/>
      <c r="G11" s="120" t="s">
        <v>50</v>
      </c>
    </row>
    <row r="12" spans="1:7" ht="37.5" customHeight="1">
      <c r="A12" s="64"/>
      <c r="B12" s="64"/>
      <c r="C12" s="64"/>
      <c r="D12" s="64"/>
      <c r="E12" s="64"/>
      <c r="F12" s="64"/>
      <c r="G12" s="65"/>
    </row>
    <row r="13" spans="1:7" ht="30" customHeight="1">
      <c r="A13" s="216" t="s">
        <v>229</v>
      </c>
      <c r="B13" s="217"/>
      <c r="C13" s="217"/>
      <c r="D13" s="217"/>
      <c r="E13" s="217"/>
      <c r="F13" s="217"/>
      <c r="G13" s="217"/>
    </row>
    <row r="14" spans="1:7" ht="89.25" customHeight="1">
      <c r="A14" s="218" t="s">
        <v>230</v>
      </c>
      <c r="B14" s="218"/>
      <c r="C14" s="218"/>
      <c r="D14" s="218"/>
      <c r="E14" s="218"/>
      <c r="F14" s="218"/>
      <c r="G14" s="218"/>
    </row>
    <row r="15" spans="1:7">
      <c r="A15" s="64"/>
      <c r="B15" s="64"/>
      <c r="C15" s="64"/>
      <c r="D15" s="64"/>
      <c r="E15" s="64"/>
      <c r="F15" s="64"/>
      <c r="G15" s="64"/>
    </row>
    <row r="16" spans="1:7">
      <c r="A16" s="64"/>
      <c r="B16" s="64"/>
      <c r="C16" s="64"/>
      <c r="D16" s="64"/>
      <c r="E16" s="64"/>
      <c r="F16" s="64"/>
      <c r="G16" s="64"/>
    </row>
    <row r="17" spans="1:8">
      <c r="A17" s="64"/>
      <c r="B17" s="64"/>
      <c r="C17" s="64"/>
      <c r="D17" s="64"/>
      <c r="E17" s="64"/>
      <c r="F17" s="64"/>
      <c r="G17" s="64"/>
    </row>
    <row r="18" spans="1:8">
      <c r="A18" s="217" t="s">
        <v>5</v>
      </c>
      <c r="B18" s="217"/>
      <c r="C18" s="217"/>
      <c r="D18" s="217"/>
      <c r="E18" s="217"/>
      <c r="F18" s="217"/>
      <c r="G18" s="217"/>
    </row>
    <row r="19" spans="1:8">
      <c r="A19" s="64"/>
      <c r="B19" s="64"/>
      <c r="C19" s="64"/>
      <c r="D19" s="64"/>
      <c r="E19" s="64"/>
      <c r="F19" s="64"/>
      <c r="G19" s="64"/>
    </row>
    <row r="20" spans="1:8">
      <c r="A20" s="64"/>
      <c r="B20" s="64"/>
      <c r="C20" s="64"/>
      <c r="D20" s="64"/>
      <c r="E20" s="64"/>
      <c r="F20" s="64"/>
      <c r="G20" s="64"/>
    </row>
    <row r="21" spans="1:8">
      <c r="A21" s="64" t="s">
        <v>56</v>
      </c>
      <c r="B21" s="64"/>
      <c r="C21" s="64"/>
      <c r="D21" s="64"/>
      <c r="E21" s="64"/>
      <c r="F21" s="64"/>
      <c r="G21" s="64"/>
    </row>
    <row r="22" spans="1:8" ht="39.9" customHeight="1">
      <c r="A22" s="64"/>
      <c r="B22" s="212"/>
      <c r="C22" s="212"/>
      <c r="D22" s="212"/>
      <c r="E22" s="212"/>
      <c r="F22" s="212"/>
      <c r="G22" s="64"/>
    </row>
    <row r="23" spans="1:8">
      <c r="A23" s="64" t="s">
        <v>57</v>
      </c>
      <c r="B23" s="64"/>
      <c r="C23" s="64"/>
      <c r="D23" s="64"/>
      <c r="E23" s="64"/>
      <c r="F23" s="64"/>
      <c r="G23" s="64"/>
    </row>
    <row r="24" spans="1:8" ht="39.9" customHeight="1">
      <c r="A24" s="64"/>
      <c r="B24" s="64" t="s">
        <v>212</v>
      </c>
      <c r="C24" s="64"/>
      <c r="D24" s="64"/>
      <c r="E24" s="64"/>
      <c r="F24" s="64"/>
      <c r="G24" s="64"/>
    </row>
    <row r="25" spans="1:8">
      <c r="A25" s="64" t="s">
        <v>58</v>
      </c>
      <c r="B25" s="64"/>
      <c r="C25" s="64"/>
      <c r="D25" s="64"/>
      <c r="E25" s="64"/>
      <c r="F25" s="64"/>
      <c r="G25" s="64"/>
    </row>
    <row r="26" spans="1:8" ht="39.9" customHeight="1">
      <c r="A26" s="64"/>
      <c r="B26" s="64" t="s">
        <v>174</v>
      </c>
      <c r="C26" s="83"/>
      <c r="D26" s="64"/>
      <c r="E26" s="64"/>
      <c r="F26" s="64"/>
      <c r="G26" s="64"/>
    </row>
    <row r="27" spans="1:8">
      <c r="A27" s="64" t="s">
        <v>59</v>
      </c>
      <c r="B27" s="64"/>
      <c r="C27" s="64"/>
      <c r="D27" s="64"/>
      <c r="E27" s="64"/>
      <c r="F27" s="64"/>
      <c r="G27" s="64"/>
    </row>
    <row r="28" spans="1:8">
      <c r="A28" s="64"/>
      <c r="B28" s="64"/>
      <c r="C28" s="64"/>
      <c r="D28" s="64"/>
      <c r="E28" s="64"/>
      <c r="F28" s="64"/>
      <c r="G28" s="64"/>
    </row>
    <row r="29" spans="1:8" ht="13.5" customHeight="1">
      <c r="A29" s="64"/>
      <c r="B29" s="64"/>
      <c r="C29" s="64"/>
      <c r="D29" s="64"/>
      <c r="E29" s="64"/>
      <c r="F29" s="65" t="s">
        <v>175</v>
      </c>
      <c r="G29" s="65"/>
    </row>
    <row r="30" spans="1:8" ht="47.25" customHeight="1">
      <c r="A30" s="121"/>
      <c r="B30" s="122" t="s">
        <v>166</v>
      </c>
      <c r="C30" s="123" t="s">
        <v>167</v>
      </c>
      <c r="D30" s="123" t="s">
        <v>168</v>
      </c>
      <c r="E30" s="123" t="s">
        <v>169</v>
      </c>
      <c r="F30" s="123" t="s">
        <v>170</v>
      </c>
      <c r="G30" s="121"/>
      <c r="H30" s="84"/>
    </row>
    <row r="31" spans="1:8" ht="71.25" customHeight="1">
      <c r="A31" s="121"/>
      <c r="B31" s="122" t="s">
        <v>171</v>
      </c>
      <c r="C31" s="158">
        <f>'（別添３）支出計画書'!J11</f>
        <v>0</v>
      </c>
      <c r="D31" s="124">
        <f>'（別添３）支出計画書'!O10</f>
        <v>0</v>
      </c>
      <c r="E31" s="125" t="s">
        <v>172</v>
      </c>
      <c r="F31" s="124">
        <f>'（別添３）支出計画書'!O11</f>
        <v>0</v>
      </c>
      <c r="G31" s="121"/>
    </row>
    <row r="32" spans="1:8" ht="48.75" customHeight="1">
      <c r="A32" s="121"/>
      <c r="B32" s="122" t="s">
        <v>173</v>
      </c>
      <c r="C32" s="124">
        <f>$C$31</f>
        <v>0</v>
      </c>
      <c r="D32" s="124">
        <f>$D$31</f>
        <v>0</v>
      </c>
      <c r="E32" s="125" t="s">
        <v>172</v>
      </c>
      <c r="F32" s="124">
        <f>$F$31</f>
        <v>0</v>
      </c>
      <c r="G32" s="121"/>
    </row>
    <row r="33" spans="1:7">
      <c r="A33" s="64"/>
      <c r="B33" s="64"/>
      <c r="C33" s="64"/>
      <c r="D33" s="64"/>
      <c r="E33" s="64"/>
      <c r="F33" s="64"/>
      <c r="G33" s="64"/>
    </row>
    <row r="34" spans="1:7">
      <c r="A34" s="64" t="s">
        <v>60</v>
      </c>
      <c r="B34" s="64"/>
      <c r="C34" s="64"/>
      <c r="D34" s="64"/>
      <c r="E34" s="64"/>
      <c r="F34" s="64"/>
      <c r="G34" s="64"/>
    </row>
    <row r="35" spans="1:7">
      <c r="A35" s="126" t="s">
        <v>186</v>
      </c>
      <c r="B35" s="64"/>
      <c r="C35" s="64"/>
      <c r="D35" s="64"/>
      <c r="E35" s="64"/>
      <c r="F35" s="64"/>
      <c r="G35" s="64"/>
    </row>
    <row r="36" spans="1:7">
      <c r="A36" s="126" t="s">
        <v>61</v>
      </c>
      <c r="B36" s="64"/>
      <c r="C36" s="64"/>
      <c r="D36" s="64"/>
      <c r="E36" s="64"/>
      <c r="F36" s="64"/>
      <c r="G36" s="64"/>
    </row>
  </sheetData>
  <sheetProtection algorithmName="SHA-512" hashValue="oHi8gCjrbenWC2/5MgsvnYmHwB/4c4Lvc40DDMhnmzrzh9ClMeNVAXfDCDzYOAPBfGCuu5MQkcP9GFCdEKVb4Q==" saltValue="d580Vqe7URi0t97UgBoqpg==" spinCount="100000" sheet="1" objects="1" scenarios="1"/>
  <dataConsolidate/>
  <mergeCells count="9">
    <mergeCell ref="B22:F22"/>
    <mergeCell ref="F1:G1"/>
    <mergeCell ref="F2:G2"/>
    <mergeCell ref="F7:G7"/>
    <mergeCell ref="A13:G13"/>
    <mergeCell ref="A14:G14"/>
    <mergeCell ref="A18:G18"/>
    <mergeCell ref="F8:G8"/>
    <mergeCell ref="F10:G10"/>
  </mergeCells>
  <phoneticPr fontId="3"/>
  <conditionalFormatting sqref="F2 F8">
    <cfRule type="cellIs" dxfId="8" priority="4" operator="equal">
      <formula>""</formula>
    </cfRule>
  </conditionalFormatting>
  <conditionalFormatting sqref="B22">
    <cfRule type="cellIs" dxfId="7" priority="3" operator="equal">
      <formula>""</formula>
    </cfRule>
  </conditionalFormatting>
  <conditionalFormatting sqref="B24">
    <cfRule type="cellIs" dxfId="6" priority="2" operator="equal">
      <formula>""</formula>
    </cfRule>
  </conditionalFormatting>
  <conditionalFormatting sqref="C26">
    <cfRule type="cellIs" dxfId="5" priority="1" operator="equal">
      <formula>""</formula>
    </cfRule>
  </conditionalFormatting>
  <dataValidations count="2">
    <dataValidation allowBlank="1" showInputMessage="1" showErrorMessage="1" promptTitle="完了予定日" prompt="原則、2021年2月12日（金）以前で設定する" sqref="C26" xr:uid="{5CE2FD97-5AB0-479E-9C1D-1DAC98974B83}"/>
    <dataValidation allowBlank="1" showInputMessage="1" showErrorMessage="1" promptTitle="間接補助事業の名称" prompt="名称は自由に付けてよいが、冗長な名称は避ける。_x000a_「〇〇〇〇事業」の形式で記載。" sqref="B22:F22" xr:uid="{BF766624-FDE3-4C15-9CBB-9CC28AD4130A}"/>
  </dataValidations>
  <printOptions horizontalCentered="1" verticalCentered="1"/>
  <pageMargins left="0.59055118110236227" right="0.59055118110236227" top="0.74803149606299213" bottom="0.74803149606299213" header="0.31496062992125984" footer="0.31496062992125984"/>
  <pageSetup paperSize="9" scale="85" orientation="portrait" r:id="rId1"/>
  <rowBreaks count="2" manualBreakCount="2">
    <brk id="16" max="10" man="1"/>
    <brk id="30"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B88AE-F62F-4184-B930-B75501543585}">
  <dimension ref="A1:I39"/>
  <sheetViews>
    <sheetView view="pageBreakPreview" zoomScaleNormal="100" zoomScaleSheetLayoutView="100" workbookViewId="0">
      <selection activeCell="L13" sqref="L13"/>
    </sheetView>
  </sheetViews>
  <sheetFormatPr defaultColWidth="9" defaultRowHeight="13.2"/>
  <cols>
    <col min="1" max="2" width="16.77734375" style="47" customWidth="1"/>
    <col min="3" max="7" width="5.21875" style="47" customWidth="1"/>
    <col min="8" max="9" width="16.77734375" style="47" customWidth="1"/>
    <col min="10" max="16384" width="9" style="47"/>
  </cols>
  <sheetData>
    <row r="1" spans="1:9">
      <c r="A1" s="47" t="s">
        <v>62</v>
      </c>
    </row>
    <row r="3" spans="1:9">
      <c r="A3" s="47" t="s">
        <v>63</v>
      </c>
    </row>
    <row r="4" spans="1:9">
      <c r="A4" s="220" t="s">
        <v>64</v>
      </c>
      <c r="B4" s="220" t="s">
        <v>65</v>
      </c>
      <c r="C4" s="220" t="s">
        <v>66</v>
      </c>
      <c r="D4" s="220"/>
      <c r="E4" s="220"/>
      <c r="F4" s="220"/>
      <c r="G4" s="220" t="s">
        <v>71</v>
      </c>
      <c r="H4" s="220" t="s">
        <v>72</v>
      </c>
      <c r="I4" s="220" t="s">
        <v>73</v>
      </c>
    </row>
    <row r="5" spans="1:9">
      <c r="A5" s="220"/>
      <c r="B5" s="220"/>
      <c r="C5" s="117" t="s">
        <v>67</v>
      </c>
      <c r="D5" s="117" t="s">
        <v>68</v>
      </c>
      <c r="E5" s="117" t="s">
        <v>69</v>
      </c>
      <c r="F5" s="117" t="s">
        <v>70</v>
      </c>
      <c r="G5" s="220"/>
      <c r="H5" s="220"/>
      <c r="I5" s="220"/>
    </row>
    <row r="6" spans="1:9" ht="22.5" customHeight="1">
      <c r="A6" s="152"/>
      <c r="B6" s="152"/>
      <c r="C6" s="153"/>
      <c r="D6" s="153"/>
      <c r="E6" s="153"/>
      <c r="F6" s="153"/>
      <c r="G6" s="153"/>
      <c r="H6" s="152"/>
      <c r="I6" s="152"/>
    </row>
    <row r="7" spans="1:9" ht="22.5" customHeight="1">
      <c r="A7" s="152"/>
      <c r="B7" s="152"/>
      <c r="C7" s="153"/>
      <c r="D7" s="153"/>
      <c r="E7" s="153"/>
      <c r="F7" s="153"/>
      <c r="G7" s="153"/>
      <c r="H7" s="152"/>
      <c r="I7" s="152"/>
    </row>
    <row r="8" spans="1:9" ht="22.5" customHeight="1">
      <c r="A8" s="152"/>
      <c r="B8" s="152"/>
      <c r="C8" s="153"/>
      <c r="D8" s="153"/>
      <c r="E8" s="153"/>
      <c r="F8" s="153"/>
      <c r="G8" s="153"/>
      <c r="H8" s="152"/>
      <c r="I8" s="152"/>
    </row>
    <row r="9" spans="1:9" ht="22.5" customHeight="1">
      <c r="A9" s="152"/>
      <c r="B9" s="152"/>
      <c r="C9" s="153"/>
      <c r="D9" s="153"/>
      <c r="E9" s="153"/>
      <c r="F9" s="153"/>
      <c r="G9" s="153"/>
      <c r="H9" s="152"/>
      <c r="I9" s="152"/>
    </row>
    <row r="10" spans="1:9" ht="22.5" customHeight="1">
      <c r="A10" s="152"/>
      <c r="B10" s="152"/>
      <c r="C10" s="153"/>
      <c r="D10" s="153"/>
      <c r="E10" s="153"/>
      <c r="F10" s="153"/>
      <c r="G10" s="153"/>
      <c r="H10" s="152"/>
      <c r="I10" s="152"/>
    </row>
    <row r="11" spans="1:9" ht="22.5" customHeight="1">
      <c r="A11" s="152"/>
      <c r="B11" s="152"/>
      <c r="C11" s="153"/>
      <c r="D11" s="153"/>
      <c r="E11" s="153"/>
      <c r="F11" s="153"/>
      <c r="G11" s="153"/>
      <c r="H11" s="152"/>
      <c r="I11" s="152"/>
    </row>
    <row r="12" spans="1:9" ht="22.5" customHeight="1">
      <c r="A12" s="152"/>
      <c r="B12" s="152"/>
      <c r="C12" s="153"/>
      <c r="D12" s="153"/>
      <c r="E12" s="153"/>
      <c r="F12" s="153"/>
      <c r="G12" s="153"/>
      <c r="H12" s="152"/>
      <c r="I12" s="152"/>
    </row>
    <row r="13" spans="1:9" ht="22.5" customHeight="1">
      <c r="A13" s="152"/>
      <c r="B13" s="152"/>
      <c r="C13" s="153"/>
      <c r="D13" s="153"/>
      <c r="E13" s="153"/>
      <c r="F13" s="153"/>
      <c r="G13" s="153"/>
      <c r="H13" s="152"/>
      <c r="I13" s="152"/>
    </row>
    <row r="14" spans="1:9" ht="22.5" customHeight="1">
      <c r="A14" s="152"/>
      <c r="B14" s="152"/>
      <c r="C14" s="153"/>
      <c r="D14" s="153"/>
      <c r="E14" s="153"/>
      <c r="F14" s="153"/>
      <c r="G14" s="153"/>
      <c r="H14" s="152"/>
      <c r="I14" s="152"/>
    </row>
    <row r="15" spans="1:9" ht="22.5" customHeight="1">
      <c r="A15" s="152"/>
      <c r="B15" s="152"/>
      <c r="C15" s="153"/>
      <c r="D15" s="153"/>
      <c r="E15" s="153"/>
      <c r="F15" s="153"/>
      <c r="G15" s="153"/>
      <c r="H15" s="152"/>
      <c r="I15" s="152"/>
    </row>
    <row r="16" spans="1:9" ht="22.5" customHeight="1">
      <c r="A16" s="152"/>
      <c r="B16" s="152"/>
      <c r="C16" s="153"/>
      <c r="D16" s="153"/>
      <c r="E16" s="153"/>
      <c r="F16" s="153"/>
      <c r="G16" s="153"/>
      <c r="H16" s="152"/>
      <c r="I16" s="152"/>
    </row>
    <row r="17" spans="1:9" ht="22.5" customHeight="1">
      <c r="A17" s="152"/>
      <c r="B17" s="152"/>
      <c r="C17" s="153"/>
      <c r="D17" s="153"/>
      <c r="E17" s="153"/>
      <c r="F17" s="153"/>
      <c r="G17" s="153"/>
      <c r="H17" s="152"/>
      <c r="I17" s="152"/>
    </row>
    <row r="18" spans="1:9" ht="22.5" customHeight="1">
      <c r="A18" s="152"/>
      <c r="B18" s="152"/>
      <c r="C18" s="153"/>
      <c r="D18" s="153"/>
      <c r="E18" s="153"/>
      <c r="F18" s="153"/>
      <c r="G18" s="153"/>
      <c r="H18" s="152"/>
      <c r="I18" s="152"/>
    </row>
    <row r="19" spans="1:9" ht="22.5" customHeight="1">
      <c r="A19" s="152"/>
      <c r="B19" s="152"/>
      <c r="C19" s="153"/>
      <c r="D19" s="153"/>
      <c r="E19" s="153"/>
      <c r="F19" s="153"/>
      <c r="G19" s="153"/>
      <c r="H19" s="152"/>
      <c r="I19" s="152"/>
    </row>
    <row r="20" spans="1:9" ht="22.5" customHeight="1">
      <c r="A20" s="152"/>
      <c r="B20" s="152"/>
      <c r="C20" s="153"/>
      <c r="D20" s="153"/>
      <c r="E20" s="153"/>
      <c r="F20" s="153"/>
      <c r="G20" s="153"/>
      <c r="H20" s="152"/>
      <c r="I20" s="152"/>
    </row>
    <row r="21" spans="1:9" ht="22.5" customHeight="1">
      <c r="A21" s="152"/>
      <c r="B21" s="152"/>
      <c r="C21" s="153"/>
      <c r="D21" s="153"/>
      <c r="E21" s="153"/>
      <c r="F21" s="153"/>
      <c r="G21" s="153"/>
      <c r="H21" s="152"/>
      <c r="I21" s="152"/>
    </row>
    <row r="22" spans="1:9" ht="22.5" customHeight="1">
      <c r="A22" s="152"/>
      <c r="B22" s="152"/>
      <c r="C22" s="153"/>
      <c r="D22" s="153"/>
      <c r="E22" s="153"/>
      <c r="F22" s="153"/>
      <c r="G22" s="153"/>
      <c r="H22" s="152"/>
      <c r="I22" s="152"/>
    </row>
    <row r="23" spans="1:9" ht="22.5" customHeight="1">
      <c r="A23" s="152"/>
      <c r="B23" s="152"/>
      <c r="C23" s="153"/>
      <c r="D23" s="153"/>
      <c r="E23" s="153"/>
      <c r="F23" s="153"/>
      <c r="G23" s="153"/>
      <c r="H23" s="152"/>
      <c r="I23" s="152"/>
    </row>
    <row r="24" spans="1:9" ht="22.5" customHeight="1">
      <c r="A24" s="152"/>
      <c r="B24" s="152"/>
      <c r="C24" s="153"/>
      <c r="D24" s="153"/>
      <c r="E24" s="153"/>
      <c r="F24" s="153"/>
      <c r="G24" s="153"/>
      <c r="H24" s="152"/>
      <c r="I24" s="152"/>
    </row>
    <row r="25" spans="1:9" ht="22.5" customHeight="1">
      <c r="A25" s="152"/>
      <c r="B25" s="152"/>
      <c r="C25" s="153"/>
      <c r="D25" s="153"/>
      <c r="E25" s="153"/>
      <c r="F25" s="153"/>
      <c r="G25" s="153"/>
      <c r="H25" s="152"/>
      <c r="I25" s="152"/>
    </row>
    <row r="26" spans="1:9" ht="22.5" customHeight="1">
      <c r="A26" s="152"/>
      <c r="B26" s="152"/>
      <c r="C26" s="153"/>
      <c r="D26" s="153"/>
      <c r="E26" s="153"/>
      <c r="F26" s="153"/>
      <c r="G26" s="153"/>
      <c r="H26" s="152"/>
      <c r="I26" s="152"/>
    </row>
    <row r="27" spans="1:9" ht="22.5" customHeight="1">
      <c r="A27" s="152"/>
      <c r="B27" s="152"/>
      <c r="C27" s="153"/>
      <c r="D27" s="153"/>
      <c r="E27" s="153"/>
      <c r="F27" s="153"/>
      <c r="G27" s="153"/>
      <c r="H27" s="152"/>
      <c r="I27" s="152"/>
    </row>
    <row r="28" spans="1:9" ht="22.5" customHeight="1">
      <c r="A28" s="152"/>
      <c r="B28" s="152"/>
      <c r="C28" s="153"/>
      <c r="D28" s="153"/>
      <c r="E28" s="153"/>
      <c r="F28" s="153"/>
      <c r="G28" s="153"/>
      <c r="H28" s="152"/>
      <c r="I28" s="152"/>
    </row>
    <row r="29" spans="1:9" ht="22.5" customHeight="1">
      <c r="A29" s="152"/>
      <c r="B29" s="152"/>
      <c r="C29" s="153"/>
      <c r="D29" s="153"/>
      <c r="E29" s="153"/>
      <c r="F29" s="153"/>
      <c r="G29" s="153"/>
      <c r="H29" s="152"/>
      <c r="I29" s="152"/>
    </row>
    <row r="30" spans="1:9" ht="22.5" customHeight="1">
      <c r="A30" s="152"/>
      <c r="B30" s="152"/>
      <c r="C30" s="153"/>
      <c r="D30" s="153"/>
      <c r="E30" s="153"/>
      <c r="F30" s="153"/>
      <c r="G30" s="153"/>
      <c r="H30" s="152"/>
      <c r="I30" s="152"/>
    </row>
    <row r="31" spans="1:9" ht="22.5" customHeight="1">
      <c r="A31" s="152"/>
      <c r="B31" s="152"/>
      <c r="C31" s="153"/>
      <c r="D31" s="153"/>
      <c r="E31" s="153"/>
      <c r="F31" s="153"/>
      <c r="G31" s="153"/>
      <c r="H31" s="152"/>
      <c r="I31" s="152"/>
    </row>
    <row r="33" spans="1:9">
      <c r="A33" s="47" t="s">
        <v>74</v>
      </c>
    </row>
    <row r="34" spans="1:9" ht="13.5" customHeight="1">
      <c r="A34" s="219" t="s">
        <v>75</v>
      </c>
      <c r="B34" s="219"/>
      <c r="C34" s="219"/>
      <c r="D34" s="219"/>
      <c r="E34" s="219"/>
      <c r="F34" s="219"/>
      <c r="G34" s="219"/>
      <c r="H34" s="219"/>
      <c r="I34" s="219"/>
    </row>
    <row r="35" spans="1:9">
      <c r="A35" s="219"/>
      <c r="B35" s="219"/>
      <c r="C35" s="219"/>
      <c r="D35" s="219"/>
      <c r="E35" s="219"/>
      <c r="F35" s="219"/>
      <c r="G35" s="219"/>
      <c r="H35" s="219"/>
      <c r="I35" s="219"/>
    </row>
    <row r="36" spans="1:9">
      <c r="A36" s="219"/>
      <c r="B36" s="219"/>
      <c r="C36" s="219"/>
      <c r="D36" s="219"/>
      <c r="E36" s="219"/>
      <c r="F36" s="219"/>
      <c r="G36" s="219"/>
      <c r="H36" s="219"/>
      <c r="I36" s="219"/>
    </row>
    <row r="37" spans="1:9">
      <c r="A37" s="219"/>
      <c r="B37" s="219"/>
      <c r="C37" s="219"/>
      <c r="D37" s="219"/>
      <c r="E37" s="219"/>
      <c r="F37" s="219"/>
      <c r="G37" s="219"/>
      <c r="H37" s="219"/>
      <c r="I37" s="219"/>
    </row>
    <row r="38" spans="1:9">
      <c r="A38" s="219"/>
      <c r="B38" s="219"/>
      <c r="C38" s="219"/>
      <c r="D38" s="219"/>
      <c r="E38" s="219"/>
      <c r="F38" s="219"/>
      <c r="G38" s="219"/>
      <c r="H38" s="219"/>
      <c r="I38" s="219"/>
    </row>
    <row r="39" spans="1:9">
      <c r="A39" s="219"/>
      <c r="B39" s="219"/>
      <c r="C39" s="219"/>
      <c r="D39" s="219"/>
      <c r="E39" s="219"/>
      <c r="F39" s="219"/>
      <c r="G39" s="219"/>
      <c r="H39" s="219"/>
      <c r="I39" s="219"/>
    </row>
  </sheetData>
  <sheetProtection algorithmName="SHA-512" hashValue="GiW6usYomTqgtYKaN3NxLGo8r96B/3SmVXWjExXkONrbkIRdQPRD3DSDAXCh3gRrh7/VcirWomSjKhRG9HRYwQ==" saltValue="mPewNAkSEl9Fwr6SAD8w/Q==" spinCount="100000" sheet="1" objects="1" scenarios="1"/>
  <mergeCells count="7">
    <mergeCell ref="A34:I39"/>
    <mergeCell ref="A4:A5"/>
    <mergeCell ref="B4:B5"/>
    <mergeCell ref="C4:F4"/>
    <mergeCell ref="G4:G5"/>
    <mergeCell ref="H4:H5"/>
    <mergeCell ref="I4:I5"/>
  </mergeCells>
  <phoneticPr fontId="3"/>
  <printOptions horizontalCentered="1" verticalCentered="1"/>
  <pageMargins left="0" right="0"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5"/>
  <sheetViews>
    <sheetView showGridLines="0" showWhiteSpace="0" view="pageBreakPreview" zoomScale="70" zoomScaleNormal="55" zoomScaleSheetLayoutView="70" workbookViewId="0">
      <selection activeCell="O28" sqref="O28"/>
    </sheetView>
  </sheetViews>
  <sheetFormatPr defaultColWidth="9" defaultRowHeight="12"/>
  <cols>
    <col min="1" max="1" width="3.6640625" style="17" customWidth="1"/>
    <col min="2" max="2" width="25.6640625" style="17" customWidth="1"/>
    <col min="3" max="3" width="16.44140625" style="17" customWidth="1"/>
    <col min="4" max="4" width="15.44140625" style="17" customWidth="1"/>
    <col min="5" max="5" width="16.77734375" style="17" customWidth="1"/>
    <col min="6" max="6" width="23.44140625" style="17" customWidth="1"/>
    <col min="7" max="7" width="19.88671875" style="17" customWidth="1"/>
    <col min="8" max="8" width="34.21875" style="17" customWidth="1"/>
    <col min="9" max="9" width="3.21875" style="17" customWidth="1"/>
    <col min="10" max="16384" width="9" style="17"/>
  </cols>
  <sheetData>
    <row r="1" spans="1:11" ht="47.25" customHeight="1"/>
    <row r="2" spans="1:11" ht="19.5" customHeight="1">
      <c r="B2" s="34" t="s">
        <v>183</v>
      </c>
      <c r="C2" s="19"/>
      <c r="D2" s="19"/>
      <c r="E2" s="19"/>
      <c r="F2" s="19"/>
      <c r="G2" s="19"/>
      <c r="H2" s="20" t="s">
        <v>33</v>
      </c>
    </row>
    <row r="3" spans="1:11" ht="7.5" customHeight="1">
      <c r="B3" s="19"/>
      <c r="C3" s="19"/>
      <c r="D3" s="19"/>
      <c r="E3" s="19"/>
      <c r="F3" s="19"/>
      <c r="G3" s="19"/>
      <c r="H3" s="21"/>
    </row>
    <row r="4" spans="1:11" ht="25.8">
      <c r="B4" s="229" t="s">
        <v>0</v>
      </c>
      <c r="C4" s="229"/>
      <c r="D4" s="229"/>
      <c r="E4" s="229"/>
      <c r="F4" s="229"/>
      <c r="G4" s="229"/>
      <c r="H4" s="229"/>
    </row>
    <row r="5" spans="1:11" ht="17.25" customHeight="1">
      <c r="B5" s="22"/>
      <c r="C5" s="22"/>
      <c r="D5" s="22"/>
      <c r="E5" s="22"/>
      <c r="F5" s="22"/>
      <c r="G5" s="22"/>
      <c r="H5" s="22"/>
    </row>
    <row r="6" spans="1:11" ht="33" customHeight="1">
      <c r="B6" s="35" t="s">
        <v>1</v>
      </c>
      <c r="C6" s="22"/>
      <c r="D6" s="22"/>
      <c r="E6" s="22"/>
      <c r="F6" s="22"/>
      <c r="G6" s="22"/>
      <c r="H6" s="22"/>
    </row>
    <row r="7" spans="1:11" ht="42.75" customHeight="1">
      <c r="E7" s="36"/>
      <c r="F7" s="66" t="s">
        <v>187</v>
      </c>
      <c r="G7" s="235">
        <f>'（別添２）事業者基本情報'!C4</f>
        <v>0</v>
      </c>
      <c r="H7" s="235"/>
      <c r="J7" s="27"/>
      <c r="K7" s="27"/>
    </row>
    <row r="8" spans="1:11" ht="35.25" customHeight="1">
      <c r="C8" s="24"/>
      <c r="E8" s="36"/>
      <c r="F8" s="37" t="s">
        <v>2</v>
      </c>
      <c r="G8" s="236">
        <f>'（別添２）事業者基本情報'!C3</f>
        <v>0</v>
      </c>
      <c r="H8" s="236"/>
      <c r="J8" s="27"/>
      <c r="K8" s="27"/>
    </row>
    <row r="9" spans="1:11" ht="35.25" customHeight="1">
      <c r="C9" s="24"/>
      <c r="E9" s="36"/>
      <c r="F9" s="37" t="s">
        <v>3</v>
      </c>
      <c r="G9" s="230"/>
      <c r="H9" s="230"/>
      <c r="J9" s="27"/>
      <c r="K9" s="27"/>
    </row>
    <row r="10" spans="1:11" ht="48" customHeight="1">
      <c r="C10" s="24"/>
      <c r="F10" s="23"/>
      <c r="G10" s="85"/>
      <c r="H10" s="86" t="s">
        <v>4</v>
      </c>
      <c r="J10" s="27"/>
      <c r="K10" s="27"/>
    </row>
    <row r="11" spans="1:11" ht="23.4">
      <c r="B11" s="231" t="s">
        <v>5</v>
      </c>
      <c r="C11" s="231"/>
      <c r="D11" s="231"/>
      <c r="E11" s="231"/>
      <c r="F11" s="231"/>
      <c r="G11" s="231"/>
      <c r="H11" s="231"/>
      <c r="J11" s="27"/>
      <c r="K11" s="27"/>
    </row>
    <row r="12" spans="1:11" ht="19.2">
      <c r="C12" s="24"/>
      <c r="F12" s="23"/>
      <c r="G12" s="87"/>
      <c r="H12" s="85"/>
      <c r="J12" s="27"/>
      <c r="K12" s="27"/>
    </row>
    <row r="13" spans="1:11" ht="19.5" customHeight="1">
      <c r="B13" s="38" t="s">
        <v>6</v>
      </c>
      <c r="E13" s="25"/>
      <c r="J13" s="27"/>
      <c r="K13" s="27"/>
    </row>
    <row r="14" spans="1:11" ht="9.75" customHeight="1">
      <c r="J14" s="27"/>
      <c r="K14" s="27"/>
    </row>
    <row r="15" spans="1:11" ht="19.5" customHeight="1" thickBot="1">
      <c r="B15" s="39" t="s">
        <v>7</v>
      </c>
      <c r="C15" s="39" t="s">
        <v>36</v>
      </c>
      <c r="D15" s="39" t="s">
        <v>8</v>
      </c>
      <c r="E15" s="39" t="s">
        <v>9</v>
      </c>
      <c r="F15" s="232" t="s">
        <v>10</v>
      </c>
      <c r="G15" s="233"/>
      <c r="H15" s="234"/>
      <c r="J15" s="27"/>
      <c r="K15" s="27"/>
    </row>
    <row r="16" spans="1:11" s="26" customFormat="1" ht="19.5" customHeight="1" thickTop="1">
      <c r="A16" s="31" t="str">
        <f>IF(COUNTA(B16)&lt;1,"",COUNTA($B$16:B16))</f>
        <v/>
      </c>
      <c r="B16" s="88"/>
      <c r="C16" s="88"/>
      <c r="D16" s="88"/>
      <c r="E16" s="32" t="str">
        <f>IF(OR(C16="",D16=""),"",IF(AND(D16&lt;4,0&lt;D16),VLOOKUP($C16,健保等級単価一覧表!$B:$D,3,FALSE),(VLOOKUP($C16,健保等級単価一覧表!$B:$D,2,FALSE))))</f>
        <v/>
      </c>
      <c r="F16" s="226"/>
      <c r="G16" s="227"/>
      <c r="H16" s="228"/>
      <c r="I16" s="17"/>
      <c r="J16" s="27"/>
      <c r="K16" s="43"/>
    </row>
    <row r="17" spans="1:11" s="26" customFormat="1" ht="19.5" customHeight="1">
      <c r="A17" s="31" t="str">
        <f>IF(COUNTA(B17)&lt;1,"",COUNTA($B$16:B17))</f>
        <v/>
      </c>
      <c r="B17" s="11"/>
      <c r="C17" s="89"/>
      <c r="D17" s="89"/>
      <c r="E17" s="32" t="str">
        <f>IF(OR(C17="",D17=""),"",IF(AND(D17&lt;4,0&lt;D17),VLOOKUP($C17,健保等級単価一覧表!$B:$D,3,FALSE),(VLOOKUP($C17,健保等級単価一覧表!$B:$D,2,FALSE))))</f>
        <v/>
      </c>
      <c r="F17" s="223"/>
      <c r="G17" s="224"/>
      <c r="H17" s="225"/>
      <c r="J17" s="43"/>
      <c r="K17" s="43"/>
    </row>
    <row r="18" spans="1:11" s="26" customFormat="1" ht="19.5" customHeight="1">
      <c r="A18" s="31" t="str">
        <f>IF(COUNTA(B18)&lt;1,"",COUNTA($B$16:B18))</f>
        <v/>
      </c>
      <c r="B18" s="11"/>
      <c r="C18" s="89"/>
      <c r="D18" s="11"/>
      <c r="E18" s="32" t="str">
        <f>IF(OR(C18="",D18=""),"",IF(AND(D18&lt;4,0&lt;D18),VLOOKUP($C18,健保等級単価一覧表!$B:$D,3,FALSE),(VLOOKUP($C18,健保等級単価一覧表!$B:$D,2,FALSE))))</f>
        <v/>
      </c>
      <c r="F18" s="223"/>
      <c r="G18" s="224"/>
      <c r="H18" s="225"/>
      <c r="J18" s="43"/>
      <c r="K18" s="43"/>
    </row>
    <row r="19" spans="1:11" s="26" customFormat="1" ht="19.5" customHeight="1">
      <c r="A19" s="31" t="str">
        <f>IF(COUNTA(B19)&lt;1,"",COUNTA($B$16:B19))</f>
        <v/>
      </c>
      <c r="B19" s="11"/>
      <c r="C19" s="89"/>
      <c r="D19" s="11"/>
      <c r="E19" s="32" t="str">
        <f>IF(OR(C19="",D19=""),"",IF(AND(D19&lt;4,0&lt;D19),VLOOKUP($C19,健保等級単価一覧表!$B:$D,3,FALSE),(VLOOKUP($C19,健保等級単価一覧表!$B:$D,2,FALSE))))</f>
        <v/>
      </c>
      <c r="F19" s="223"/>
      <c r="G19" s="224"/>
      <c r="H19" s="225"/>
      <c r="J19" s="43"/>
      <c r="K19" s="43"/>
    </row>
    <row r="20" spans="1:11" s="26" customFormat="1" ht="19.5" customHeight="1">
      <c r="A20" s="31" t="str">
        <f>IF(COUNTA(B20)&lt;1,"",COUNTA($B$16:B20))</f>
        <v/>
      </c>
      <c r="B20" s="11"/>
      <c r="C20" s="89"/>
      <c r="D20" s="11"/>
      <c r="E20" s="32" t="str">
        <f>IF(OR(C20="",D20=""),"",IF(AND(D20&lt;4,0&lt;D20),VLOOKUP($C20,健保等級単価一覧表!$B:$D,3,FALSE),(VLOOKUP($C20,健保等級単価一覧表!$B:$D,2,FALSE))))</f>
        <v/>
      </c>
      <c r="F20" s="223"/>
      <c r="G20" s="224"/>
      <c r="H20" s="225"/>
      <c r="J20" s="43"/>
      <c r="K20" s="43"/>
    </row>
    <row r="21" spans="1:11" s="26" customFormat="1" ht="19.5" customHeight="1">
      <c r="A21" s="31" t="str">
        <f>IF(COUNTA(B21)&lt;1,"",COUNTA($B$16:B21))</f>
        <v/>
      </c>
      <c r="B21" s="11"/>
      <c r="C21" s="89"/>
      <c r="D21" s="11"/>
      <c r="E21" s="32" t="str">
        <f>IF(OR(C21="",D21=""),"",IF(AND(D21&lt;4,0&lt;D21),VLOOKUP($C21,健保等級単価一覧表!$B:$D,3,FALSE),(VLOOKUP($C21,健保等級単価一覧表!$B:$D,2,FALSE))))</f>
        <v/>
      </c>
      <c r="F21" s="223"/>
      <c r="G21" s="224"/>
      <c r="H21" s="225"/>
      <c r="J21" s="43"/>
      <c r="K21" s="43"/>
    </row>
    <row r="22" spans="1:11" s="26" customFormat="1" ht="19.5" customHeight="1">
      <c r="A22" s="31" t="str">
        <f>IF(COUNTA(B22)&lt;1,"",COUNTA($B$16:B22))</f>
        <v/>
      </c>
      <c r="B22" s="11"/>
      <c r="C22" s="89"/>
      <c r="D22" s="11"/>
      <c r="E22" s="32" t="str">
        <f>IF(OR(C22="",D22=""),"",IF(AND(D22&lt;4,0&lt;D22),VLOOKUP($C22,健保等級単価一覧表!$B:$D,3,FALSE),(VLOOKUP($C22,健保等級単価一覧表!$B:$D,2,FALSE))))</f>
        <v/>
      </c>
      <c r="F22" s="222"/>
      <c r="G22" s="222"/>
      <c r="H22" s="222"/>
      <c r="J22" s="43"/>
      <c r="K22" s="43"/>
    </row>
    <row r="23" spans="1:11" s="26" customFormat="1" ht="19.5" customHeight="1">
      <c r="A23" s="31" t="str">
        <f>IF(COUNTA(B23)&lt;1,"",COUNTA($B$16:B23))</f>
        <v/>
      </c>
      <c r="B23" s="11"/>
      <c r="C23" s="89"/>
      <c r="D23" s="11"/>
      <c r="E23" s="32" t="str">
        <f>IF(OR(C23="",D23=""),"",IF(AND(D23&lt;4,0&lt;D23),VLOOKUP($C23,健保等級単価一覧表!$B:$D,3,FALSE),(VLOOKUP($C23,健保等級単価一覧表!$B:$D,2,FALSE))))</f>
        <v/>
      </c>
      <c r="F23" s="222"/>
      <c r="G23" s="222"/>
      <c r="H23" s="222"/>
      <c r="J23" s="43"/>
      <c r="K23" s="43"/>
    </row>
    <row r="24" spans="1:11" s="26" customFormat="1" ht="19.5" customHeight="1">
      <c r="A24" s="31" t="str">
        <f>IF(COUNTA(B24)&lt;1,"",COUNTA($B$16:B24))</f>
        <v/>
      </c>
      <c r="B24" s="11"/>
      <c r="C24" s="89"/>
      <c r="D24" s="11"/>
      <c r="E24" s="32" t="str">
        <f>IF(OR(C24="",D24=""),"",IF(AND(D24&lt;4,0&lt;D24),VLOOKUP($C24,健保等級単価一覧表!$B:$D,3,FALSE),(VLOOKUP($C24,健保等級単価一覧表!$B:$D,2,FALSE))))</f>
        <v/>
      </c>
      <c r="F24" s="222"/>
      <c r="G24" s="222"/>
      <c r="H24" s="222"/>
      <c r="J24" s="43"/>
      <c r="K24" s="43"/>
    </row>
    <row r="25" spans="1:11" s="26" customFormat="1" ht="19.5" customHeight="1">
      <c r="A25" s="31" t="str">
        <f>IF(COUNTA(B25)&lt;1,"",COUNTA($B$16:B25))</f>
        <v/>
      </c>
      <c r="B25" s="11"/>
      <c r="C25" s="89"/>
      <c r="D25" s="11"/>
      <c r="E25" s="32" t="str">
        <f>IF(OR(C25="",D25=""),"",IF(AND(D25&lt;4,0&lt;D25),VLOOKUP($C25,健保等級単価一覧表!$B:$D,3,FALSE),(VLOOKUP($C25,健保等級単価一覧表!$B:$D,2,FALSE))))</f>
        <v/>
      </c>
      <c r="F25" s="222"/>
      <c r="G25" s="222"/>
      <c r="H25" s="222"/>
      <c r="J25" s="43"/>
      <c r="K25" s="43"/>
    </row>
    <row r="26" spans="1:11" s="26" customFormat="1" ht="19.5" customHeight="1">
      <c r="A26" s="31" t="str">
        <f>IF(COUNTA(B26)&lt;1,"",COUNTA($B$16:B26))</f>
        <v/>
      </c>
      <c r="B26" s="11"/>
      <c r="C26" s="89"/>
      <c r="D26" s="11"/>
      <c r="E26" s="32" t="str">
        <f>IF(OR(C26="",D26=""),"",IF(AND(D26&lt;4,0&lt;D26),VLOOKUP($C26,健保等級単価一覧表!$B:$D,3,FALSE),(VLOOKUP($C26,健保等級単価一覧表!$B:$D,2,FALSE))))</f>
        <v/>
      </c>
      <c r="F26" s="222"/>
      <c r="G26" s="222"/>
      <c r="H26" s="222"/>
      <c r="J26" s="43"/>
      <c r="K26" s="43"/>
    </row>
    <row r="27" spans="1:11" s="26" customFormat="1" ht="19.5" customHeight="1">
      <c r="A27" s="31" t="str">
        <f>IF(COUNTA(B27)&lt;1,"",COUNTA($B$16:B27))</f>
        <v/>
      </c>
      <c r="B27" s="11"/>
      <c r="C27" s="89"/>
      <c r="D27" s="11"/>
      <c r="E27" s="32" t="str">
        <f>IF(OR(C27="",D27=""),"",IF(AND(D27&lt;4,0&lt;D27),VLOOKUP($C27,健保等級単価一覧表!$B:$D,3,FALSE),(VLOOKUP($C27,健保等級単価一覧表!$B:$D,2,FALSE))))</f>
        <v/>
      </c>
      <c r="F27" s="222"/>
      <c r="G27" s="222"/>
      <c r="H27" s="222"/>
      <c r="J27" s="43"/>
      <c r="K27" s="43"/>
    </row>
    <row r="28" spans="1:11" s="26" customFormat="1" ht="19.5" customHeight="1">
      <c r="A28" s="31" t="str">
        <f>IF(COUNTA(B28)&lt;1,"",COUNTA($B$16:B28))</f>
        <v/>
      </c>
      <c r="B28" s="11"/>
      <c r="C28" s="89"/>
      <c r="D28" s="11"/>
      <c r="E28" s="32" t="str">
        <f>IF(OR(C28="",D28=""),"",IF(AND(D28&lt;4,0&lt;D28),VLOOKUP($C28,健保等級単価一覧表!$B:$D,3,FALSE),(VLOOKUP($C28,健保等級単価一覧表!$B:$D,2,FALSE))))</f>
        <v/>
      </c>
      <c r="F28" s="222"/>
      <c r="G28" s="222"/>
      <c r="H28" s="222"/>
      <c r="J28" s="43"/>
      <c r="K28" s="43"/>
    </row>
    <row r="29" spans="1:11" s="26" customFormat="1" ht="19.5" customHeight="1">
      <c r="A29" s="31" t="str">
        <f>IF(COUNTA(B29)&lt;1,"",COUNTA($B$16:B29))</f>
        <v/>
      </c>
      <c r="B29" s="11"/>
      <c r="C29" s="89"/>
      <c r="D29" s="11"/>
      <c r="E29" s="32" t="str">
        <f>IF(OR(C29="",D29=""),"",IF(AND(D29&lt;4,0&lt;D29),VLOOKUP($C29,健保等級単価一覧表!$B:$D,3,FALSE),(VLOOKUP($C29,健保等級単価一覧表!$B:$D,2,FALSE))))</f>
        <v/>
      </c>
      <c r="F29" s="222"/>
      <c r="G29" s="222"/>
      <c r="H29" s="222"/>
      <c r="J29" s="43"/>
      <c r="K29" s="43"/>
    </row>
    <row r="30" spans="1:11" s="26" customFormat="1" ht="19.5" customHeight="1">
      <c r="A30" s="31" t="str">
        <f>IF(COUNTA(B30)&lt;1,"",COUNTA($B$16:B30))</f>
        <v/>
      </c>
      <c r="B30" s="11"/>
      <c r="C30" s="89"/>
      <c r="D30" s="11"/>
      <c r="E30" s="32" t="str">
        <f>IF(OR(C30="",D30=""),"",IF(AND(D30&lt;4,0&lt;D30),VLOOKUP($C30,健保等級単価一覧表!$B:$D,3,FALSE),(VLOOKUP($C30,健保等級単価一覧表!$B:$D,2,FALSE))))</f>
        <v/>
      </c>
      <c r="F30" s="223"/>
      <c r="G30" s="224"/>
      <c r="H30" s="225"/>
      <c r="J30" s="43"/>
      <c r="K30" s="43"/>
    </row>
    <row r="31" spans="1:11" s="26" customFormat="1" ht="19.5" customHeight="1">
      <c r="A31" s="31" t="str">
        <f>IF(COUNTA(B31)&lt;1,"",COUNTA($B$16:B31))</f>
        <v/>
      </c>
      <c r="B31" s="11"/>
      <c r="C31" s="89"/>
      <c r="D31" s="11"/>
      <c r="E31" s="32" t="str">
        <f>IF(OR(C31="",D31=""),"",IF(AND(D31&lt;4,0&lt;D31),VLOOKUP($C31,健保等級単価一覧表!$B:$D,3,FALSE),(VLOOKUP($C31,健保等級単価一覧表!$B:$D,2,FALSE))))</f>
        <v/>
      </c>
      <c r="F31" s="223"/>
      <c r="G31" s="224"/>
      <c r="H31" s="225"/>
      <c r="J31" s="43"/>
      <c r="K31" s="43"/>
    </row>
    <row r="32" spans="1:11" s="26" customFormat="1" ht="19.5" customHeight="1">
      <c r="A32" s="31" t="str">
        <f>IF(COUNTA(B32)&lt;1,"",COUNTA($B$16:B32))</f>
        <v/>
      </c>
      <c r="B32" s="11"/>
      <c r="C32" s="89"/>
      <c r="D32" s="11"/>
      <c r="E32" s="32" t="str">
        <f>IF(OR(C32="",D32=""),"",IF(AND(D32&lt;4,0&lt;D32),VLOOKUP($C32,健保等級単価一覧表!$B:$D,3,FALSE),(VLOOKUP($C32,健保等級単価一覧表!$B:$D,2,FALSE))))</f>
        <v/>
      </c>
      <c r="F32" s="223"/>
      <c r="G32" s="224"/>
      <c r="H32" s="225"/>
      <c r="J32" s="43"/>
      <c r="K32" s="43"/>
    </row>
    <row r="33" spans="1:11" ht="7.5" customHeight="1">
      <c r="J33" s="27"/>
      <c r="K33" s="27"/>
    </row>
    <row r="34" spans="1:11" ht="19.5" customHeight="1">
      <c r="B34" s="40" t="s">
        <v>11</v>
      </c>
      <c r="C34" s="40"/>
      <c r="D34" s="40"/>
      <c r="E34" s="40"/>
      <c r="F34" s="40"/>
      <c r="G34" s="41"/>
      <c r="H34" s="36"/>
      <c r="J34" s="27"/>
      <c r="K34" s="27"/>
    </row>
    <row r="35" spans="1:11" ht="14.4">
      <c r="B35" s="239" t="s">
        <v>12</v>
      </c>
      <c r="C35" s="239"/>
      <c r="D35" s="239"/>
      <c r="E35" s="239"/>
      <c r="F35" s="239"/>
      <c r="G35" s="36"/>
      <c r="H35" s="36"/>
      <c r="J35" s="27"/>
      <c r="K35" s="27"/>
    </row>
    <row r="36" spans="1:11" ht="14.4">
      <c r="B36" s="115" t="s">
        <v>208</v>
      </c>
      <c r="C36" s="115"/>
      <c r="D36" s="115"/>
      <c r="E36" s="115"/>
      <c r="F36" s="40"/>
      <c r="G36" s="36"/>
      <c r="H36" s="36"/>
      <c r="J36" s="27"/>
      <c r="K36" s="27"/>
    </row>
    <row r="37" spans="1:11" ht="19.5" customHeight="1">
      <c r="B37" s="36"/>
      <c r="C37" s="36"/>
      <c r="D37" s="36"/>
      <c r="E37" s="36"/>
      <c r="F37" s="36"/>
      <c r="G37" s="36"/>
      <c r="H37" s="36"/>
      <c r="J37" s="27"/>
      <c r="K37" s="27"/>
    </row>
    <row r="38" spans="1:11" ht="19.5" customHeight="1">
      <c r="B38" s="38" t="s">
        <v>13</v>
      </c>
      <c r="C38" s="36"/>
      <c r="D38" s="36"/>
      <c r="E38" s="36"/>
      <c r="F38" s="36"/>
      <c r="G38" s="36"/>
      <c r="H38" s="36"/>
      <c r="J38" s="27"/>
      <c r="K38" s="27"/>
    </row>
    <row r="39" spans="1:11" ht="9.75" customHeight="1">
      <c r="B39" s="40"/>
      <c r="C39" s="36"/>
      <c r="D39" s="36"/>
      <c r="E39" s="36"/>
      <c r="F39" s="36"/>
      <c r="G39" s="36"/>
      <c r="H39" s="36"/>
      <c r="J39" s="27"/>
      <c r="K39" s="27"/>
    </row>
    <row r="40" spans="1:11" ht="19.5" customHeight="1" thickBot="1">
      <c r="B40" s="39" t="s">
        <v>7</v>
      </c>
      <c r="C40" s="39" t="s">
        <v>14</v>
      </c>
      <c r="D40" s="42" t="s">
        <v>36</v>
      </c>
      <c r="E40" s="39" t="s">
        <v>9</v>
      </c>
      <c r="F40" s="240" t="s">
        <v>40</v>
      </c>
      <c r="G40" s="240"/>
      <c r="H40" s="240"/>
      <c r="J40" s="27"/>
      <c r="K40" s="27"/>
    </row>
    <row r="41" spans="1:11" s="26" customFormat="1" ht="19.5" customHeight="1" thickTop="1">
      <c r="A41" s="31" t="str">
        <f>IF(COUNTA(B41)&lt;1,"",COUNTA($B$16:$B$32)+COUNTA($B$41:B41))</f>
        <v/>
      </c>
      <c r="B41" s="88"/>
      <c r="C41" s="88"/>
      <c r="D41" s="33" t="str">
        <f>IF(C41="","",VLOOKUP(C41,健保等級単価一覧表!$G$2:$J$51,4))</f>
        <v/>
      </c>
      <c r="E41" s="32" t="str">
        <f>IF(C41="","",VLOOKUP(C41,健保等級単価一覧表!$G$2:$J$51,3))</f>
        <v/>
      </c>
      <c r="F41" s="238"/>
      <c r="G41" s="238"/>
      <c r="H41" s="238"/>
      <c r="I41" s="17"/>
      <c r="J41" s="27"/>
      <c r="K41" s="43"/>
    </row>
    <row r="42" spans="1:11" s="26" customFormat="1" ht="19.5" customHeight="1">
      <c r="A42" s="31" t="str">
        <f>IF(COUNTA(B42)&lt;1,"",COUNTA($B$16:$B$32)+COUNTA($B$41:B42))</f>
        <v/>
      </c>
      <c r="B42" s="11"/>
      <c r="C42" s="89"/>
      <c r="D42" s="32" t="str">
        <f>IF(C42="","",VLOOKUP(C42,健保等級単価一覧表!$G$2:$J$51,4))</f>
        <v/>
      </c>
      <c r="E42" s="32" t="str">
        <f>IF(C42="","",VLOOKUP(C42,健保等級単価一覧表!$G$2:$J$51,3))</f>
        <v/>
      </c>
      <c r="F42" s="222"/>
      <c r="G42" s="222"/>
      <c r="H42" s="222"/>
      <c r="J42" s="27"/>
      <c r="K42" s="43"/>
    </row>
    <row r="43" spans="1:11" s="26" customFormat="1" ht="19.5" customHeight="1">
      <c r="A43" s="31" t="str">
        <f>IF(COUNTA(B43)&lt;1,"",COUNTA($B$16:$B$32)+COUNTA($B$41:B43))</f>
        <v/>
      </c>
      <c r="B43" s="11"/>
      <c r="C43" s="11"/>
      <c r="D43" s="32" t="str">
        <f>IF(C43="","",VLOOKUP(C43,健保等級単価一覧表!$G$2:$J$51,4))</f>
        <v/>
      </c>
      <c r="E43" s="32" t="str">
        <f>IF(C43="","",VLOOKUP(C43,健保等級単価一覧表!$G$2:$J$51,3))</f>
        <v/>
      </c>
      <c r="F43" s="222"/>
      <c r="G43" s="222"/>
      <c r="H43" s="222"/>
      <c r="J43" s="43"/>
      <c r="K43" s="43"/>
    </row>
    <row r="44" spans="1:11" s="26" customFormat="1" ht="19.5" customHeight="1">
      <c r="A44" s="31" t="str">
        <f>IF(COUNTA(B44)&lt;1,"",COUNTA($B$16:$B$32)+COUNTA($B$41:B44))</f>
        <v/>
      </c>
      <c r="B44" s="11"/>
      <c r="C44" s="11"/>
      <c r="D44" s="32" t="str">
        <f>IF(C44="","",VLOOKUP(C44,健保等級単価一覧表!$G$2:$J$51,4))</f>
        <v/>
      </c>
      <c r="E44" s="32" t="str">
        <f>IF(C44="","",VLOOKUP(C44,健保等級単価一覧表!$G$2:$J$51,3))</f>
        <v/>
      </c>
      <c r="F44" s="222"/>
      <c r="G44" s="222"/>
      <c r="H44" s="222"/>
      <c r="J44" s="43"/>
      <c r="K44" s="43"/>
    </row>
    <row r="45" spans="1:11" s="26" customFormat="1" ht="19.5" customHeight="1">
      <c r="A45" s="31" t="str">
        <f>IF(COUNTA(B45)&lt;1,"",COUNTA($B$16:$B$32)+COUNTA($B$41:B45))</f>
        <v/>
      </c>
      <c r="B45" s="11"/>
      <c r="C45" s="11"/>
      <c r="D45" s="32" t="str">
        <f>IF(C45="","",VLOOKUP(C45,健保等級単価一覧表!$G$2:$J$51,4))</f>
        <v/>
      </c>
      <c r="E45" s="32" t="str">
        <f>IF(C45="","",VLOOKUP(C45,健保等級単価一覧表!$G$2:$J$51,3))</f>
        <v/>
      </c>
      <c r="F45" s="222"/>
      <c r="G45" s="222"/>
      <c r="H45" s="222"/>
      <c r="J45" s="43"/>
      <c r="K45" s="43"/>
    </row>
    <row r="46" spans="1:11" s="26" customFormat="1" ht="19.5" customHeight="1">
      <c r="A46" s="31" t="str">
        <f>IF(COUNTA(B46)&lt;1,"",COUNTA($B$16:$B$32)+COUNTA($B$41:B46))</f>
        <v/>
      </c>
      <c r="B46" s="11"/>
      <c r="C46" s="11"/>
      <c r="D46" s="32" t="str">
        <f>IF(C46="","",VLOOKUP(C46,健保等級単価一覧表!$G$2:$J$51,4))</f>
        <v/>
      </c>
      <c r="E46" s="32" t="str">
        <f>IF(C46="","",VLOOKUP(C46,健保等級単価一覧表!$G$2:$J$51,3))</f>
        <v/>
      </c>
      <c r="F46" s="222"/>
      <c r="G46" s="222"/>
      <c r="H46" s="222"/>
      <c r="J46" s="43"/>
      <c r="K46" s="43"/>
    </row>
    <row r="47" spans="1:11" s="26" customFormat="1" ht="19.5" customHeight="1">
      <c r="A47" s="31" t="str">
        <f>IF(COUNTA(B47)&lt;1,"",COUNTA($B$16:$B$32)+COUNTA($B$41:B47))</f>
        <v/>
      </c>
      <c r="B47" s="11"/>
      <c r="C47" s="11"/>
      <c r="D47" s="32" t="str">
        <f>IF(C47="","",VLOOKUP(C47,健保等級単価一覧表!$G$2:$J$51,4))</f>
        <v/>
      </c>
      <c r="E47" s="32" t="str">
        <f>IF(C47="","",VLOOKUP(C47,健保等級単価一覧表!$G$2:$J$51,3))</f>
        <v/>
      </c>
      <c r="F47" s="222"/>
      <c r="G47" s="222"/>
      <c r="H47" s="222"/>
      <c r="J47" s="43"/>
      <c r="K47" s="43"/>
    </row>
    <row r="48" spans="1:11" s="26" customFormat="1" ht="19.5" customHeight="1">
      <c r="A48" s="31" t="str">
        <f>IF(COUNTA(B48)&lt;1,"",COUNTA($B$16:$B$32)+COUNTA($B$41:B48))</f>
        <v/>
      </c>
      <c r="B48" s="11"/>
      <c r="C48" s="11"/>
      <c r="D48" s="32" t="str">
        <f>IF(C48="","",VLOOKUP(C48,健保等級単価一覧表!$G$2:$J$51,4))</f>
        <v/>
      </c>
      <c r="E48" s="32" t="str">
        <f>IF(C48="","",VLOOKUP(C48,健保等級単価一覧表!$G$2:$J$51,3))</f>
        <v/>
      </c>
      <c r="F48" s="222"/>
      <c r="G48" s="222"/>
      <c r="H48" s="222"/>
      <c r="J48" s="43"/>
      <c r="K48" s="43"/>
    </row>
    <row r="49" spans="1:11" s="26" customFormat="1" ht="19.5" customHeight="1">
      <c r="A49" s="31" t="str">
        <f>IF(COUNTA(B49)&lt;1,"",COUNTA($B$16:$B$32)+COUNTA($B$41:B49))</f>
        <v/>
      </c>
      <c r="B49" s="11"/>
      <c r="C49" s="11"/>
      <c r="D49" s="32" t="str">
        <f>IF(C49="","",VLOOKUP(C49,健保等級単価一覧表!$G$2:$J$51,4))</f>
        <v/>
      </c>
      <c r="E49" s="32" t="str">
        <f>IF(C49="","",VLOOKUP(C49,健保等級単価一覧表!$G$2:$J$51,3))</f>
        <v/>
      </c>
      <c r="F49" s="222"/>
      <c r="G49" s="222"/>
      <c r="H49" s="222"/>
      <c r="J49" s="43"/>
      <c r="K49" s="43"/>
    </row>
    <row r="50" spans="1:11" s="26" customFormat="1" ht="19.5" customHeight="1">
      <c r="A50" s="31" t="str">
        <f>IF(COUNTA(B50)&lt;1,"",COUNTA($B$16:$B$32)+COUNTA($B$41:B50))</f>
        <v/>
      </c>
      <c r="B50" s="11"/>
      <c r="C50" s="11"/>
      <c r="D50" s="32" t="str">
        <f>IF(C50="","",VLOOKUP(C50,健保等級単価一覧表!$G$2:$J$51,4))</f>
        <v/>
      </c>
      <c r="E50" s="32" t="str">
        <f>IF(C50="","",VLOOKUP(C50,健保等級単価一覧表!$G$2:$J$51,3))</f>
        <v/>
      </c>
      <c r="F50" s="222"/>
      <c r="G50" s="222"/>
      <c r="H50" s="222"/>
      <c r="J50" s="43"/>
      <c r="K50" s="43"/>
    </row>
    <row r="51" spans="1:11" ht="19.5" customHeight="1">
      <c r="J51" s="27"/>
      <c r="K51" s="27"/>
    </row>
    <row r="52" spans="1:11" ht="14.4">
      <c r="B52" s="40" t="s">
        <v>15</v>
      </c>
      <c r="C52" s="36"/>
      <c r="D52" s="36"/>
      <c r="E52" s="36"/>
      <c r="F52" s="36"/>
      <c r="G52" s="36"/>
      <c r="H52" s="36"/>
      <c r="J52" s="27"/>
      <c r="K52" s="27"/>
    </row>
    <row r="53" spans="1:11" ht="14.4">
      <c r="B53" s="40" t="s">
        <v>16</v>
      </c>
      <c r="C53" s="36"/>
      <c r="D53" s="36"/>
      <c r="E53" s="36"/>
      <c r="F53" s="36"/>
      <c r="G53" s="36"/>
      <c r="H53" s="36"/>
      <c r="J53" s="27"/>
      <c r="K53" s="27"/>
    </row>
    <row r="54" spans="1:11" ht="19.5" customHeight="1">
      <c r="J54" s="27"/>
      <c r="K54" s="27"/>
    </row>
    <row r="55" spans="1:11" ht="19.5" customHeight="1">
      <c r="B55" s="38" t="s">
        <v>17</v>
      </c>
      <c r="C55" s="36"/>
      <c r="D55" s="36"/>
      <c r="E55" s="36"/>
      <c r="F55" s="36"/>
      <c r="G55" s="36"/>
      <c r="H55" s="36"/>
      <c r="J55" s="27"/>
      <c r="K55" s="27"/>
    </row>
    <row r="56" spans="1:11" ht="9.75" customHeight="1">
      <c r="B56" s="40"/>
      <c r="C56" s="36"/>
      <c r="D56" s="36"/>
      <c r="E56" s="36"/>
      <c r="F56" s="36"/>
      <c r="G56" s="36"/>
      <c r="H56" s="36"/>
      <c r="J56" s="27"/>
      <c r="K56" s="27"/>
    </row>
    <row r="57" spans="1:11" ht="19.5" customHeight="1" thickBot="1">
      <c r="B57" s="39" t="s">
        <v>7</v>
      </c>
      <c r="C57" s="39" t="s">
        <v>37</v>
      </c>
      <c r="D57" s="39" t="s">
        <v>38</v>
      </c>
      <c r="E57" s="39" t="s">
        <v>202</v>
      </c>
      <c r="F57" s="237" t="s">
        <v>10</v>
      </c>
      <c r="G57" s="237"/>
      <c r="H57" s="237"/>
      <c r="J57" s="27"/>
      <c r="K57" s="27"/>
    </row>
    <row r="58" spans="1:11" ht="19.5" customHeight="1" thickTop="1">
      <c r="A58" s="31" t="str">
        <f>IF(COUNTA(B58)&lt;1,"",COUNTA($B$16:$B$32)+COUNTA($B$41:$B$50)+COUNTA($B$58:B58))</f>
        <v/>
      </c>
      <c r="B58" s="11"/>
      <c r="C58" s="11"/>
      <c r="D58" s="11"/>
      <c r="E58" s="32" t="str">
        <f>IF(D58="","",INT(C58/D58))</f>
        <v/>
      </c>
      <c r="F58" s="238"/>
      <c r="G58" s="238"/>
      <c r="H58" s="238"/>
      <c r="J58" s="27"/>
      <c r="K58" s="27"/>
    </row>
    <row r="59" spans="1:11" ht="19.5" customHeight="1">
      <c r="A59" s="31" t="str">
        <f>IF(COUNTA(B59)&lt;1,"",COUNTA($B$16:$B$32)+COUNTA($B$41:$B$50)+COUNTA($B$58:B59))</f>
        <v/>
      </c>
      <c r="B59" s="11"/>
      <c r="C59" s="11"/>
      <c r="D59" s="11"/>
      <c r="E59" s="32" t="str">
        <f t="shared" ref="E59:E67" si="0">IF(D59="","",INT(C59/D59))</f>
        <v/>
      </c>
      <c r="F59" s="222"/>
      <c r="G59" s="222"/>
      <c r="H59" s="222"/>
      <c r="J59" s="27"/>
      <c r="K59" s="27"/>
    </row>
    <row r="60" spans="1:11" ht="19.5" customHeight="1">
      <c r="A60" s="31" t="str">
        <f>IF(COUNTA(B60)&lt;1,"",COUNTA($B$16:$B$32)+COUNTA($B$41:$B$50)+COUNTA($B$58:B60))</f>
        <v/>
      </c>
      <c r="B60" s="11"/>
      <c r="C60" s="11"/>
      <c r="D60" s="11"/>
      <c r="E60" s="32" t="str">
        <f t="shared" si="0"/>
        <v/>
      </c>
      <c r="F60" s="222"/>
      <c r="G60" s="222"/>
      <c r="H60" s="222"/>
      <c r="J60" s="27"/>
      <c r="K60" s="27"/>
    </row>
    <row r="61" spans="1:11" ht="19.5" customHeight="1">
      <c r="A61" s="31" t="str">
        <f>IF(COUNTA(B61)&lt;1,"",COUNTA($B$16:$B$32)+COUNTA($B$41:$B$50)+COUNTA($B$58:B61))</f>
        <v/>
      </c>
      <c r="B61" s="11"/>
      <c r="C61" s="11"/>
      <c r="D61" s="11"/>
      <c r="E61" s="32" t="str">
        <f t="shared" si="0"/>
        <v/>
      </c>
      <c r="F61" s="222"/>
      <c r="G61" s="222"/>
      <c r="H61" s="222"/>
      <c r="J61" s="27"/>
      <c r="K61" s="27"/>
    </row>
    <row r="62" spans="1:11" ht="19.5" customHeight="1">
      <c r="A62" s="31" t="str">
        <f>IF(COUNTA(B62)&lt;1,"",COUNTA($B$16:$B$32)+COUNTA($B$41:$B$50)+COUNTA($B$58:B62))</f>
        <v/>
      </c>
      <c r="B62" s="11"/>
      <c r="C62" s="11"/>
      <c r="D62" s="11"/>
      <c r="E62" s="32" t="str">
        <f t="shared" si="0"/>
        <v/>
      </c>
      <c r="F62" s="222"/>
      <c r="G62" s="222"/>
      <c r="H62" s="222"/>
      <c r="J62" s="27"/>
      <c r="K62" s="27"/>
    </row>
    <row r="63" spans="1:11" ht="19.5" customHeight="1">
      <c r="A63" s="31" t="str">
        <f>IF(COUNTA(B63)&lt;1,"",COUNTA($B$16:$B$32)+COUNTA($B$41:$B$50)+COUNTA($B$58:B63))</f>
        <v/>
      </c>
      <c r="B63" s="11"/>
      <c r="C63" s="11"/>
      <c r="D63" s="11"/>
      <c r="E63" s="32" t="str">
        <f t="shared" si="0"/>
        <v/>
      </c>
      <c r="F63" s="222"/>
      <c r="G63" s="222"/>
      <c r="H63" s="222"/>
      <c r="J63" s="27"/>
      <c r="K63" s="27"/>
    </row>
    <row r="64" spans="1:11" ht="19.5" customHeight="1">
      <c r="A64" s="31" t="str">
        <f>IF(COUNTA(B64)&lt;1,"",COUNTA($B$16:$B$32)+COUNTA($B$41:$B$50)+COUNTA($B$58:B64))</f>
        <v/>
      </c>
      <c r="B64" s="11"/>
      <c r="C64" s="11"/>
      <c r="D64" s="11"/>
      <c r="E64" s="32" t="str">
        <f t="shared" si="0"/>
        <v/>
      </c>
      <c r="F64" s="222"/>
      <c r="G64" s="222"/>
      <c r="H64" s="222"/>
      <c r="J64" s="27"/>
      <c r="K64" s="27"/>
    </row>
    <row r="65" spans="1:11" ht="19.5" customHeight="1">
      <c r="A65" s="31" t="str">
        <f>IF(COUNTA(B65)&lt;1,"",COUNTA($B$16:$B$32)+COUNTA($B$41:$B$50)+COUNTA($B$58:B65))</f>
        <v/>
      </c>
      <c r="B65" s="11"/>
      <c r="C65" s="11"/>
      <c r="D65" s="11"/>
      <c r="E65" s="32" t="str">
        <f t="shared" si="0"/>
        <v/>
      </c>
      <c r="F65" s="222"/>
      <c r="G65" s="222"/>
      <c r="H65" s="222"/>
      <c r="J65" s="27"/>
      <c r="K65" s="27"/>
    </row>
    <row r="66" spans="1:11" ht="19.5" customHeight="1">
      <c r="A66" s="31" t="str">
        <f>IF(COUNTA(B66)&lt;1,"",COUNTA($B$16:$B$32)+COUNTA($B$41:$B$50)+COUNTA($B$58:B66))</f>
        <v/>
      </c>
      <c r="B66" s="11"/>
      <c r="C66" s="11"/>
      <c r="D66" s="11"/>
      <c r="E66" s="32" t="str">
        <f t="shared" si="0"/>
        <v/>
      </c>
      <c r="F66" s="222"/>
      <c r="G66" s="222"/>
      <c r="H66" s="222"/>
      <c r="J66" s="27"/>
      <c r="K66" s="27"/>
    </row>
    <row r="67" spans="1:11" ht="19.5" customHeight="1">
      <c r="A67" s="31" t="str">
        <f>IF(COUNTA(B67)&lt;1,"",COUNTA($B$16:$B$32)+COUNTA($B$41:$B$50)+COUNTA($B$58:B67))</f>
        <v/>
      </c>
      <c r="B67" s="11"/>
      <c r="C67" s="11"/>
      <c r="D67" s="11"/>
      <c r="E67" s="32" t="str">
        <f t="shared" si="0"/>
        <v/>
      </c>
      <c r="F67" s="222"/>
      <c r="G67" s="222"/>
      <c r="H67" s="222"/>
      <c r="J67" s="27"/>
      <c r="K67" s="27"/>
    </row>
    <row r="68" spans="1:11" ht="14.4">
      <c r="J68" s="27"/>
      <c r="K68" s="27"/>
    </row>
    <row r="69" spans="1:11" ht="14.4">
      <c r="B69" s="221" t="s">
        <v>18</v>
      </c>
      <c r="C69" s="221"/>
      <c r="D69" s="221"/>
      <c r="E69" s="221"/>
      <c r="F69" s="221"/>
      <c r="G69" s="221"/>
      <c r="H69" s="221"/>
      <c r="J69" s="27"/>
      <c r="K69" s="27"/>
    </row>
    <row r="70" spans="1:11" ht="14.4">
      <c r="B70" s="40" t="s">
        <v>19</v>
      </c>
      <c r="C70" s="40"/>
      <c r="D70" s="40"/>
      <c r="E70" s="40"/>
      <c r="F70" s="40"/>
      <c r="G70" s="40"/>
      <c r="H70" s="40"/>
      <c r="J70" s="27"/>
      <c r="K70" s="27"/>
    </row>
    <row r="71" spans="1:11" ht="19.5" customHeight="1">
      <c r="B71" s="40" t="s">
        <v>20</v>
      </c>
      <c r="C71" s="40"/>
      <c r="D71" s="40"/>
      <c r="E71" s="40"/>
      <c r="F71" s="40"/>
      <c r="G71" s="40"/>
      <c r="H71" s="40"/>
      <c r="J71" s="27"/>
      <c r="K71" s="27"/>
    </row>
    <row r="72" spans="1:11" ht="19.5" customHeight="1">
      <c r="A72" s="28"/>
      <c r="B72" s="40" t="s">
        <v>39</v>
      </c>
      <c r="C72" s="40"/>
      <c r="D72" s="40"/>
      <c r="E72" s="40"/>
      <c r="F72" s="40"/>
      <c r="G72" s="40"/>
      <c r="H72" s="40"/>
      <c r="J72" s="27"/>
      <c r="K72" s="27"/>
    </row>
    <row r="73" spans="1:11" ht="14.4">
      <c r="A73" s="28"/>
      <c r="B73" s="40" t="s">
        <v>24</v>
      </c>
      <c r="C73" s="40"/>
      <c r="D73" s="40"/>
      <c r="E73" s="40"/>
      <c r="F73" s="40"/>
      <c r="G73" s="40"/>
      <c r="H73" s="40"/>
      <c r="J73" s="27"/>
      <c r="K73" s="27"/>
    </row>
    <row r="74" spans="1:11" ht="14.4">
      <c r="A74" s="28"/>
      <c r="B74" s="40"/>
      <c r="C74" s="40"/>
      <c r="D74" s="40"/>
      <c r="E74" s="40"/>
      <c r="F74" s="40"/>
      <c r="G74" s="40"/>
      <c r="H74" s="40"/>
      <c r="J74" s="27"/>
      <c r="K74" s="27"/>
    </row>
    <row r="75" spans="1:11" ht="14.4">
      <c r="A75" s="28"/>
      <c r="B75" s="40" t="s">
        <v>21</v>
      </c>
      <c r="C75" s="40"/>
      <c r="D75" s="40"/>
      <c r="E75" s="40"/>
      <c r="F75" s="40"/>
      <c r="G75" s="40"/>
      <c r="H75" s="40"/>
      <c r="J75" s="27"/>
      <c r="K75" s="27"/>
    </row>
    <row r="76" spans="1:11" ht="14.4">
      <c r="A76" s="28"/>
      <c r="B76" s="27"/>
      <c r="C76" s="27"/>
      <c r="D76" s="27"/>
      <c r="E76" s="27"/>
      <c r="F76" s="27"/>
      <c r="G76" s="27"/>
      <c r="H76" s="27"/>
      <c r="J76" s="27"/>
      <c r="K76" s="27"/>
    </row>
    <row r="77" spans="1:11" ht="16.2">
      <c r="B77" s="29"/>
      <c r="C77" s="29"/>
      <c r="D77" s="29"/>
      <c r="E77" s="29"/>
      <c r="F77" s="29"/>
      <c r="G77" s="29"/>
      <c r="H77" s="29"/>
    </row>
    <row r="78" spans="1:11" ht="16.2">
      <c r="B78" s="29"/>
      <c r="C78" s="30"/>
      <c r="D78" s="30"/>
      <c r="E78" s="30"/>
      <c r="F78" s="18"/>
      <c r="G78" s="18"/>
      <c r="H78" s="29"/>
    </row>
    <row r="79" spans="1:11" ht="32.25" customHeight="1">
      <c r="C79" s="28"/>
      <c r="D79" s="28"/>
    </row>
    <row r="80" spans="1:11" ht="3" customHeight="1">
      <c r="C80" s="28"/>
      <c r="D80" s="28"/>
    </row>
    <row r="81" spans="2:2" ht="32.25" customHeight="1"/>
    <row r="82" spans="2:2" ht="3" customHeight="1"/>
    <row r="83" spans="2:2" ht="32.25" customHeight="1"/>
    <row r="85" spans="2:2" ht="16.2">
      <c r="B85" s="90"/>
    </row>
  </sheetData>
  <sheetProtection algorithmName="SHA-512" hashValue="qkDd32Koy8xmxAMJdKrkgd4sJQ/u5VqjYk9ZmO2Kphkjq37K230GDO3vpHZPK4lAgXX1R7ErCroPfhG8ZhvgeA==" saltValue="Td3TwpgwvAmJ1yg2EHD8nQ==" spinCount="100000" sheet="1" formatCells="0" insertRows="0"/>
  <mergeCells count="47">
    <mergeCell ref="F57:H57"/>
    <mergeCell ref="F58:H58"/>
    <mergeCell ref="F32:H32"/>
    <mergeCell ref="F31:H31"/>
    <mergeCell ref="B35:F35"/>
    <mergeCell ref="F40:H40"/>
    <mergeCell ref="F41:H41"/>
    <mergeCell ref="F42:H42"/>
    <mergeCell ref="F43:H43"/>
    <mergeCell ref="F44:H44"/>
    <mergeCell ref="F24:H24"/>
    <mergeCell ref="F28:H28"/>
    <mergeCell ref="F29:H29"/>
    <mergeCell ref="F30:H30"/>
    <mergeCell ref="F22:H22"/>
    <mergeCell ref="F23:H23"/>
    <mergeCell ref="F25:H25"/>
    <mergeCell ref="F26:H26"/>
    <mergeCell ref="F27:H27"/>
    <mergeCell ref="B4:H4"/>
    <mergeCell ref="G9:H9"/>
    <mergeCell ref="B11:H11"/>
    <mergeCell ref="F15:H15"/>
    <mergeCell ref="F20:H20"/>
    <mergeCell ref="G7:H7"/>
    <mergeCell ref="G8:H8"/>
    <mergeCell ref="F21:H21"/>
    <mergeCell ref="F16:H16"/>
    <mergeCell ref="F17:H17"/>
    <mergeCell ref="F18:H18"/>
    <mergeCell ref="F19:H19"/>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s>
  <phoneticPr fontId="3"/>
  <conditionalFormatting sqref="F16:H32 G9:H9 F41:H50 F58:H67 B41:C50 B58:D67 B16:D32">
    <cfRule type="cellIs" dxfId="4" priority="1" operator="equal">
      <formula>""</formula>
    </cfRule>
  </conditionalFormatting>
  <dataValidations count="1">
    <dataValidation type="whole" imeMode="off" operator="greaterThanOrEqual" allowBlank="1" showInputMessage="1" showErrorMessage="1" sqref="C58:D67 C41:C50 C16:D32" xr:uid="{00000000-0002-0000-0500-000000000000}">
      <formula1>0</formula1>
    </dataValidation>
  </dataValidations>
  <printOptions horizontalCentered="1" verticalCentered="1"/>
  <pageMargins left="0" right="0" top="0.74803149606299213" bottom="0.74803149606299213"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3"/>
  <sheetViews>
    <sheetView view="pageBreakPreview" zoomScaleNormal="85" zoomScaleSheetLayoutView="100" workbookViewId="0">
      <selection activeCell="F6" sqref="F6"/>
    </sheetView>
  </sheetViews>
  <sheetFormatPr defaultColWidth="9" defaultRowHeight="12"/>
  <cols>
    <col min="1" max="2" width="9" style="103"/>
    <col min="3" max="3" width="21.33203125" style="103" customWidth="1"/>
    <col min="4" max="15" width="11.44140625" style="103" customWidth="1"/>
    <col min="16" max="16384" width="9" style="103"/>
  </cols>
  <sheetData>
    <row r="1" spans="1:15">
      <c r="A1" s="102" t="s">
        <v>185</v>
      </c>
    </row>
    <row r="3" spans="1:15" ht="27.75" customHeight="1">
      <c r="A3" s="241" t="s">
        <v>43</v>
      </c>
      <c r="B3" s="242"/>
      <c r="C3" s="243"/>
      <c r="D3" s="244">
        <f>'（別添２）事業者基本情報'!C3</f>
        <v>0</v>
      </c>
      <c r="E3" s="244"/>
      <c r="F3" s="244"/>
      <c r="G3" s="244"/>
      <c r="H3" s="244"/>
      <c r="I3" s="104"/>
      <c r="J3" s="245" t="s">
        <v>105</v>
      </c>
      <c r="K3" s="245"/>
      <c r="L3" s="246"/>
      <c r="M3" s="246"/>
      <c r="N3" s="246"/>
      <c r="O3" s="246"/>
    </row>
    <row r="4" spans="1:15" ht="21.75" customHeight="1">
      <c r="A4" s="104"/>
      <c r="B4" s="104"/>
      <c r="C4" s="104"/>
      <c r="D4" s="104"/>
      <c r="E4" s="104"/>
      <c r="F4" s="104"/>
      <c r="G4" s="104"/>
      <c r="H4" s="104"/>
      <c r="I4" s="104"/>
      <c r="J4" s="104"/>
      <c r="K4" s="104"/>
      <c r="L4" s="104"/>
      <c r="M4" s="104"/>
      <c r="N4" s="104"/>
      <c r="O4" s="104"/>
    </row>
    <row r="5" spans="1:15" ht="20.25" customHeight="1">
      <c r="A5" s="53" t="s">
        <v>106</v>
      </c>
      <c r="B5" s="54"/>
      <c r="C5" s="55" t="s">
        <v>107</v>
      </c>
      <c r="D5" s="56" t="s">
        <v>108</v>
      </c>
      <c r="E5" s="57"/>
      <c r="F5" s="57"/>
      <c r="G5" s="57"/>
      <c r="H5" s="57"/>
      <c r="I5" s="57"/>
      <c r="J5" s="57"/>
      <c r="K5" s="57"/>
      <c r="L5" s="58"/>
      <c r="M5" s="56" t="s">
        <v>217</v>
      </c>
      <c r="N5" s="57"/>
      <c r="O5" s="58"/>
    </row>
    <row r="6" spans="1:15" ht="20.25" customHeight="1">
      <c r="A6" s="59"/>
      <c r="B6" s="60"/>
      <c r="C6" s="61"/>
      <c r="D6" s="62" t="s">
        <v>109</v>
      </c>
      <c r="E6" s="62" t="s">
        <v>110</v>
      </c>
      <c r="F6" s="62" t="s">
        <v>111</v>
      </c>
      <c r="G6" s="62" t="s">
        <v>112</v>
      </c>
      <c r="H6" s="62" t="s">
        <v>113</v>
      </c>
      <c r="I6" s="62" t="s">
        <v>114</v>
      </c>
      <c r="J6" s="62" t="s">
        <v>115</v>
      </c>
      <c r="K6" s="62" t="s">
        <v>116</v>
      </c>
      <c r="L6" s="62" t="s">
        <v>117</v>
      </c>
      <c r="M6" s="62" t="s">
        <v>118</v>
      </c>
      <c r="N6" s="62" t="s">
        <v>119</v>
      </c>
      <c r="O6" s="62" t="s">
        <v>120</v>
      </c>
    </row>
    <row r="7" spans="1:15" ht="20.25" customHeight="1">
      <c r="A7" s="105" t="s">
        <v>121</v>
      </c>
      <c r="B7" s="106" t="s">
        <v>122</v>
      </c>
      <c r="C7" s="106" t="s">
        <v>123</v>
      </c>
      <c r="D7" s="156"/>
      <c r="E7" s="157"/>
      <c r="F7" s="157"/>
      <c r="G7" s="157"/>
      <c r="H7" s="157"/>
      <c r="I7" s="157"/>
      <c r="J7" s="157"/>
      <c r="K7" s="157"/>
      <c r="L7" s="157"/>
      <c r="M7" s="157"/>
      <c r="N7" s="157"/>
      <c r="O7" s="157"/>
    </row>
    <row r="8" spans="1:15" ht="20.25" customHeight="1">
      <c r="A8" s="107" t="s">
        <v>124</v>
      </c>
      <c r="B8" s="106" t="s">
        <v>125</v>
      </c>
      <c r="C8" s="106" t="s">
        <v>126</v>
      </c>
      <c r="D8" s="156"/>
      <c r="E8" s="157"/>
      <c r="F8" s="157"/>
      <c r="G8" s="157"/>
      <c r="H8" s="157"/>
      <c r="I8" s="157"/>
      <c r="J8" s="157"/>
      <c r="K8" s="157"/>
      <c r="L8" s="157"/>
      <c r="M8" s="157"/>
      <c r="N8" s="157"/>
      <c r="O8" s="157"/>
    </row>
    <row r="9" spans="1:15" ht="20.25" customHeight="1">
      <c r="A9" s="107"/>
      <c r="B9" s="106" t="s">
        <v>125</v>
      </c>
      <c r="C9" s="106" t="s">
        <v>127</v>
      </c>
      <c r="D9" s="156"/>
      <c r="E9" s="157"/>
      <c r="F9" s="157"/>
      <c r="G9" s="157"/>
      <c r="H9" s="157"/>
      <c r="I9" s="157"/>
      <c r="J9" s="157"/>
      <c r="K9" s="157"/>
      <c r="L9" s="157"/>
      <c r="M9" s="157"/>
      <c r="N9" s="157"/>
      <c r="O9" s="157"/>
    </row>
    <row r="10" spans="1:15" ht="20.25" customHeight="1">
      <c r="A10" s="105" t="s">
        <v>128</v>
      </c>
      <c r="B10" s="106" t="s">
        <v>129</v>
      </c>
      <c r="C10" s="106" t="s">
        <v>130</v>
      </c>
      <c r="D10" s="156"/>
      <c r="E10" s="157"/>
      <c r="F10" s="157"/>
      <c r="G10" s="157"/>
      <c r="H10" s="157"/>
      <c r="I10" s="157"/>
      <c r="J10" s="157"/>
      <c r="K10" s="157"/>
      <c r="L10" s="157"/>
      <c r="M10" s="157"/>
      <c r="N10" s="157"/>
      <c r="O10" s="157"/>
    </row>
    <row r="11" spans="1:15" ht="20.25" customHeight="1">
      <c r="A11" s="107" t="s">
        <v>124</v>
      </c>
      <c r="B11" s="106" t="s">
        <v>125</v>
      </c>
      <c r="C11" s="106" t="s">
        <v>131</v>
      </c>
      <c r="D11" s="156"/>
      <c r="E11" s="157"/>
      <c r="F11" s="157"/>
      <c r="G11" s="157"/>
      <c r="H11" s="157"/>
      <c r="I11" s="157"/>
      <c r="J11" s="157"/>
      <c r="K11" s="157"/>
      <c r="L11" s="157"/>
      <c r="M11" s="157"/>
      <c r="N11" s="157"/>
      <c r="O11" s="157"/>
    </row>
    <row r="12" spans="1:15" ht="20.25" customHeight="1">
      <c r="A12" s="105" t="s">
        <v>132</v>
      </c>
      <c r="B12" s="106" t="s">
        <v>129</v>
      </c>
      <c r="C12" s="106" t="s">
        <v>133</v>
      </c>
      <c r="D12" s="156"/>
      <c r="E12" s="157"/>
      <c r="F12" s="157"/>
      <c r="G12" s="157"/>
      <c r="H12" s="157"/>
      <c r="I12" s="157"/>
      <c r="J12" s="157"/>
      <c r="K12" s="157"/>
      <c r="L12" s="157"/>
      <c r="M12" s="157"/>
      <c r="N12" s="157"/>
      <c r="O12" s="157"/>
    </row>
    <row r="13" spans="1:15" ht="20.25" customHeight="1">
      <c r="A13" s="107" t="s">
        <v>124</v>
      </c>
      <c r="B13" s="106" t="s">
        <v>122</v>
      </c>
      <c r="C13" s="106" t="s">
        <v>134</v>
      </c>
      <c r="D13" s="156"/>
      <c r="E13" s="157"/>
      <c r="F13" s="157"/>
      <c r="G13" s="157"/>
      <c r="H13" s="157"/>
      <c r="I13" s="157"/>
      <c r="J13" s="157"/>
      <c r="K13" s="157"/>
      <c r="L13" s="157"/>
      <c r="M13" s="157"/>
      <c r="N13" s="157"/>
      <c r="O13" s="157"/>
    </row>
    <row r="14" spans="1:15" ht="20.25" customHeight="1">
      <c r="A14" s="107"/>
      <c r="B14" s="106" t="s">
        <v>125</v>
      </c>
      <c r="C14" s="106" t="s">
        <v>135</v>
      </c>
      <c r="D14" s="156"/>
      <c r="E14" s="157"/>
      <c r="F14" s="157"/>
      <c r="G14" s="157"/>
      <c r="H14" s="157"/>
      <c r="I14" s="157"/>
      <c r="J14" s="157"/>
      <c r="K14" s="157"/>
      <c r="L14" s="157"/>
      <c r="M14" s="157"/>
      <c r="N14" s="157"/>
      <c r="O14" s="157"/>
    </row>
    <row r="15" spans="1:15" ht="20.25" customHeight="1">
      <c r="A15" s="108" t="s">
        <v>136</v>
      </c>
      <c r="B15" s="109"/>
      <c r="C15" s="110"/>
      <c r="D15" s="156"/>
      <c r="E15" s="157"/>
      <c r="F15" s="157"/>
      <c r="G15" s="157"/>
      <c r="H15" s="157"/>
      <c r="I15" s="157"/>
      <c r="J15" s="157"/>
      <c r="K15" s="157"/>
      <c r="L15" s="157"/>
      <c r="M15" s="157"/>
      <c r="N15" s="157"/>
      <c r="O15" s="157"/>
    </row>
    <row r="16" spans="1:15" ht="20.25" customHeight="1">
      <c r="A16" s="111" t="s">
        <v>137</v>
      </c>
      <c r="B16" s="112"/>
      <c r="C16" s="113"/>
      <c r="D16" s="151">
        <f>-SUM(D$7:D$9)-D$11-D$14-D$15</f>
        <v>0</v>
      </c>
      <c r="E16" s="151">
        <f t="shared" ref="E16:O16" si="0">-SUM(E$7:E$9)-E$11-E$14-E$15</f>
        <v>0</v>
      </c>
      <c r="F16" s="151">
        <f t="shared" si="0"/>
        <v>0</v>
      </c>
      <c r="G16" s="151">
        <f t="shared" si="0"/>
        <v>0</v>
      </c>
      <c r="H16" s="151">
        <f t="shared" si="0"/>
        <v>0</v>
      </c>
      <c r="I16" s="151">
        <f t="shared" si="0"/>
        <v>0</v>
      </c>
      <c r="J16" s="151">
        <f t="shared" si="0"/>
        <v>0</v>
      </c>
      <c r="K16" s="151">
        <f t="shared" si="0"/>
        <v>0</v>
      </c>
      <c r="L16" s="151">
        <f t="shared" si="0"/>
        <v>0</v>
      </c>
      <c r="M16" s="151">
        <f t="shared" si="0"/>
        <v>0</v>
      </c>
      <c r="N16" s="151">
        <f t="shared" si="0"/>
        <v>0</v>
      </c>
      <c r="O16" s="151">
        <f t="shared" si="0"/>
        <v>0</v>
      </c>
    </row>
    <row r="17" spans="1:15" ht="20.25" customHeight="1">
      <c r="A17" s="104"/>
      <c r="B17" s="104"/>
      <c r="C17" s="104"/>
      <c r="D17" s="104"/>
      <c r="E17" s="104"/>
      <c r="F17" s="104"/>
      <c r="G17" s="104"/>
      <c r="H17" s="104"/>
      <c r="I17" s="104"/>
      <c r="J17" s="104"/>
      <c r="K17" s="104"/>
      <c r="L17" s="104"/>
      <c r="M17" s="104"/>
      <c r="N17" s="104"/>
      <c r="O17" s="104"/>
    </row>
    <row r="18" spans="1:15" ht="20.25" customHeight="1">
      <c r="A18" s="104"/>
      <c r="B18" s="104"/>
      <c r="C18" s="104"/>
      <c r="D18" s="104"/>
      <c r="E18" s="104"/>
      <c r="F18" s="104"/>
      <c r="G18" s="104"/>
      <c r="H18" s="104"/>
      <c r="I18" s="104"/>
      <c r="J18" s="104"/>
      <c r="K18" s="247" t="s">
        <v>235</v>
      </c>
      <c r="L18" s="247"/>
      <c r="M18" s="247"/>
      <c r="N18" s="248"/>
      <c r="O18" s="248"/>
    </row>
    <row r="19" spans="1:15" ht="20.25" customHeight="1">
      <c r="A19" s="104"/>
      <c r="B19" s="104"/>
      <c r="C19" s="104"/>
      <c r="D19" s="104"/>
      <c r="E19" s="104"/>
      <c r="F19" s="104"/>
      <c r="G19" s="104"/>
      <c r="H19" s="104"/>
      <c r="I19" s="104"/>
      <c r="J19" s="104"/>
      <c r="K19" s="247" t="s">
        <v>138</v>
      </c>
      <c r="L19" s="247"/>
      <c r="M19" s="247"/>
      <c r="N19" s="251">
        <f>AVERAGE(D16:O16)</f>
        <v>0</v>
      </c>
      <c r="O19" s="252"/>
    </row>
    <row r="20" spans="1:15" ht="20.25" customHeight="1">
      <c r="A20" s="104"/>
      <c r="B20" s="104"/>
      <c r="C20" s="104"/>
      <c r="D20" s="104"/>
      <c r="E20" s="104"/>
      <c r="F20" s="104"/>
      <c r="G20" s="104"/>
      <c r="H20" s="104"/>
      <c r="I20" s="104"/>
      <c r="J20" s="104"/>
      <c r="K20" s="247" t="s">
        <v>234</v>
      </c>
      <c r="L20" s="247"/>
      <c r="M20" s="247"/>
      <c r="N20" s="253" t="e">
        <f>N18/N19</f>
        <v>#DIV/0!</v>
      </c>
      <c r="O20" s="253"/>
    </row>
    <row r="21" spans="1:15">
      <c r="A21" s="104"/>
      <c r="B21" s="104"/>
      <c r="C21" s="104"/>
      <c r="D21" s="104"/>
      <c r="E21" s="104"/>
      <c r="F21" s="104"/>
      <c r="G21" s="104"/>
      <c r="H21" s="104"/>
      <c r="I21" s="104"/>
      <c r="J21" s="104"/>
      <c r="K21" s="104"/>
      <c r="L21" s="104"/>
      <c r="M21" s="104"/>
      <c r="N21" s="104"/>
      <c r="O21" s="104"/>
    </row>
    <row r="22" spans="1:15" ht="98.25" customHeight="1">
      <c r="A22" s="249" t="s">
        <v>139</v>
      </c>
      <c r="B22" s="249"/>
      <c r="C22" s="249"/>
      <c r="D22" s="250"/>
      <c r="E22" s="250"/>
      <c r="F22" s="250"/>
      <c r="G22" s="250"/>
      <c r="H22" s="250"/>
      <c r="I22" s="250"/>
      <c r="J22" s="250"/>
      <c r="K22" s="250"/>
      <c r="L22" s="250"/>
      <c r="M22" s="250"/>
      <c r="N22" s="250"/>
      <c r="O22" s="250"/>
    </row>
    <row r="23" spans="1:15" ht="98.25" customHeight="1">
      <c r="A23" s="249" t="s">
        <v>201</v>
      </c>
      <c r="B23" s="249"/>
      <c r="C23" s="249"/>
      <c r="D23" s="250"/>
      <c r="E23" s="250"/>
      <c r="F23" s="250"/>
      <c r="G23" s="250"/>
      <c r="H23" s="250"/>
      <c r="I23" s="250"/>
      <c r="J23" s="250"/>
      <c r="K23" s="250"/>
      <c r="L23" s="250"/>
      <c r="M23" s="250"/>
      <c r="N23" s="250"/>
      <c r="O23" s="250"/>
    </row>
  </sheetData>
  <sheetProtection algorithmName="SHA-512" hashValue="iue4zIa/W1fT/xxfOUhe8VeWn63qNuYfkYqXjpfTY2DzEw91U57YajEtgf+W3MxwrRwmtkcMGZ3laHjQAG3+/A==" saltValue="H/sN2Mmq9fBMnFONCGtoWg==" spinCount="100000" sheet="1" objects="1" scenarios="1"/>
  <mergeCells count="14">
    <mergeCell ref="A23:C23"/>
    <mergeCell ref="D23:O23"/>
    <mergeCell ref="K19:M19"/>
    <mergeCell ref="N19:O19"/>
    <mergeCell ref="K20:M20"/>
    <mergeCell ref="N20:O20"/>
    <mergeCell ref="A22:C22"/>
    <mergeCell ref="D22:O22"/>
    <mergeCell ref="A3:C3"/>
    <mergeCell ref="D3:H3"/>
    <mergeCell ref="J3:K3"/>
    <mergeCell ref="L3:O3"/>
    <mergeCell ref="K18:M18"/>
    <mergeCell ref="N18:O18"/>
  </mergeCells>
  <phoneticPr fontId="3"/>
  <conditionalFormatting sqref="N18:O18 E7:O15">
    <cfRule type="cellIs" dxfId="1" priority="2" operator="equal">
      <formula>""</formula>
    </cfRule>
  </conditionalFormatting>
  <conditionalFormatting sqref="D7:D15">
    <cfRule type="cellIs" dxfId="0" priority="1" operator="equal">
      <formula>""</formula>
    </cfRule>
  </conditionalFormatting>
  <printOptions horizontalCentered="1" verticalCentered="1"/>
  <pageMargins left="0.70866141732283472" right="0.70866141732283472" top="0" bottom="0" header="0.31496062992125984" footer="0.31496062992125984"/>
  <pageSetup paperSize="9" scale="74" orientation="landscape" r:id="rId1"/>
  <ignoredErrors>
    <ignoredError sqref="N20"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7"/>
  <sheetViews>
    <sheetView view="pageBreakPreview" zoomScale="80" zoomScaleNormal="85" zoomScaleSheetLayoutView="80" workbookViewId="0">
      <pane ySplit="3" topLeftCell="A4" activePane="bottomLeft" state="frozen"/>
      <selection activeCell="R22" sqref="R22"/>
      <selection pane="bottomLeft" activeCell="H18" sqref="H18"/>
    </sheetView>
  </sheetViews>
  <sheetFormatPr defaultColWidth="9" defaultRowHeight="13.2"/>
  <cols>
    <col min="1" max="1" width="39.21875" style="100" customWidth="1"/>
    <col min="2" max="2" width="17.21875" style="100" customWidth="1"/>
    <col min="3" max="3" width="19.33203125" style="100" customWidth="1"/>
    <col min="4" max="4" width="19.33203125" style="101" customWidth="1"/>
    <col min="5" max="5" width="19.33203125" style="100" customWidth="1"/>
    <col min="6" max="16384" width="9" style="100"/>
  </cols>
  <sheetData>
    <row r="1" spans="1:5" s="92" customFormat="1" ht="33.75" customHeight="1">
      <c r="A1" s="91" t="s">
        <v>184</v>
      </c>
      <c r="D1" s="93"/>
      <c r="E1" s="93"/>
    </row>
    <row r="2" spans="1:5" s="92" customFormat="1" ht="33.75" customHeight="1">
      <c r="D2" s="94" t="s">
        <v>35</v>
      </c>
      <c r="E2" s="95">
        <f>SUM(E4:E27)</f>
        <v>0</v>
      </c>
    </row>
    <row r="3" spans="1:5" s="92" customFormat="1" ht="26.4">
      <c r="A3" s="96" t="s">
        <v>203</v>
      </c>
      <c r="B3" s="96" t="s">
        <v>204</v>
      </c>
      <c r="C3" s="96" t="s">
        <v>205</v>
      </c>
      <c r="D3" s="97" t="s">
        <v>206</v>
      </c>
      <c r="E3" s="97" t="s">
        <v>34</v>
      </c>
    </row>
    <row r="4" spans="1:5" ht="39" customHeight="1">
      <c r="A4" s="98"/>
      <c r="B4" s="98"/>
      <c r="C4" s="78" t="str">
        <f>IFERROR(VLOOKUP(B4,'（別添３－１）人件費単価計算書'!$B$16:$H$76,4,FALSE),"")</f>
        <v/>
      </c>
      <c r="D4" s="99"/>
      <c r="E4" s="78" t="str">
        <f>IFERROR(C4*D4,"")</f>
        <v/>
      </c>
    </row>
    <row r="5" spans="1:5" ht="39" customHeight="1">
      <c r="A5" s="9"/>
      <c r="B5" s="9"/>
      <c r="C5" s="79" t="str">
        <f>IFERROR(VLOOKUP(B5,'（別添３－１）人件費単価計算書'!$B$16:$H$76,4,FALSE),"")</f>
        <v/>
      </c>
      <c r="D5" s="6"/>
      <c r="E5" s="79" t="str">
        <f t="shared" ref="E5:E27" si="0">IFERROR(C5*D5,"")</f>
        <v/>
      </c>
    </row>
    <row r="6" spans="1:5" ht="39" customHeight="1">
      <c r="A6" s="9"/>
      <c r="B6" s="9"/>
      <c r="C6" s="79" t="str">
        <f>IFERROR(VLOOKUP(B6,'（別添３－１）人件費単価計算書'!$B$16:$H$76,4,FALSE),"")</f>
        <v/>
      </c>
      <c r="D6" s="6"/>
      <c r="E6" s="79" t="str">
        <f t="shared" si="0"/>
        <v/>
      </c>
    </row>
    <row r="7" spans="1:5" ht="39" customHeight="1">
      <c r="A7" s="9"/>
      <c r="B7" s="9"/>
      <c r="C7" s="79" t="str">
        <f>IFERROR(VLOOKUP(B7,'（別添３－１）人件費単価計算書'!$B$16:$H$76,4,FALSE),"")</f>
        <v/>
      </c>
      <c r="D7" s="6"/>
      <c r="E7" s="79" t="str">
        <f t="shared" si="0"/>
        <v/>
      </c>
    </row>
    <row r="8" spans="1:5" ht="39" customHeight="1">
      <c r="A8" s="9"/>
      <c r="B8" s="9"/>
      <c r="C8" s="79" t="str">
        <f>IFERROR(VLOOKUP(B8,'（別添３－１）人件費単価計算書'!$B$16:$H$76,4,FALSE),"")</f>
        <v/>
      </c>
      <c r="D8" s="6"/>
      <c r="E8" s="79" t="str">
        <f t="shared" si="0"/>
        <v/>
      </c>
    </row>
    <row r="9" spans="1:5" ht="39" customHeight="1">
      <c r="A9" s="9"/>
      <c r="B9" s="9"/>
      <c r="C9" s="79" t="str">
        <f>IFERROR(VLOOKUP(B9,'（別添３－１）人件費単価計算書'!$B$16:$H$76,4,FALSE),"")</f>
        <v/>
      </c>
      <c r="D9" s="6"/>
      <c r="E9" s="79" t="str">
        <f t="shared" si="0"/>
        <v/>
      </c>
    </row>
    <row r="10" spans="1:5" ht="39" customHeight="1">
      <c r="A10" s="9"/>
      <c r="B10" s="9"/>
      <c r="C10" s="79" t="str">
        <f>IFERROR(VLOOKUP(B10,'（別添３－１）人件費単価計算書'!$B$16:$H$76,4,FALSE),"")</f>
        <v/>
      </c>
      <c r="D10" s="6"/>
      <c r="E10" s="79" t="str">
        <f t="shared" si="0"/>
        <v/>
      </c>
    </row>
    <row r="11" spans="1:5" ht="39" customHeight="1">
      <c r="A11" s="9"/>
      <c r="B11" s="9" t="s">
        <v>33</v>
      </c>
      <c r="C11" s="79" t="str">
        <f>IFERROR(VLOOKUP(B11,'（別添３－１）人件費単価計算書'!$B$16:$H$76,4,FALSE),"")</f>
        <v/>
      </c>
      <c r="D11" s="6"/>
      <c r="E11" s="79" t="str">
        <f t="shared" si="0"/>
        <v/>
      </c>
    </row>
    <row r="12" spans="1:5" ht="39" customHeight="1">
      <c r="A12" s="9"/>
      <c r="B12" s="9"/>
      <c r="C12" s="79" t="str">
        <f>IFERROR(VLOOKUP(B12,'（別添３－１）人件費単価計算書'!$B$16:$H$76,4,FALSE),"")</f>
        <v/>
      </c>
      <c r="D12" s="6"/>
      <c r="E12" s="79" t="str">
        <f t="shared" si="0"/>
        <v/>
      </c>
    </row>
    <row r="13" spans="1:5" ht="39" customHeight="1">
      <c r="A13" s="9"/>
      <c r="B13" s="9"/>
      <c r="C13" s="79" t="str">
        <f>IFERROR(VLOOKUP(B13,'（別添３－１）人件費単価計算書'!$B$16:$H$76,4,FALSE),"")</f>
        <v/>
      </c>
      <c r="D13" s="6"/>
      <c r="E13" s="79" t="str">
        <f t="shared" si="0"/>
        <v/>
      </c>
    </row>
    <row r="14" spans="1:5" ht="39" customHeight="1">
      <c r="A14" s="9"/>
      <c r="B14" s="9"/>
      <c r="C14" s="79" t="str">
        <f>IFERROR(VLOOKUP(B14,'（別添３－１）人件費単価計算書'!$B$16:$H$76,4,FALSE),"")</f>
        <v/>
      </c>
      <c r="D14" s="6"/>
      <c r="E14" s="79" t="str">
        <f t="shared" si="0"/>
        <v/>
      </c>
    </row>
    <row r="15" spans="1:5" ht="39" customHeight="1">
      <c r="A15" s="9"/>
      <c r="B15" s="9"/>
      <c r="C15" s="79" t="str">
        <f>IFERROR(VLOOKUP(B15,'（別添３－１）人件費単価計算書'!$B$16:$H$76,4,FALSE),"")</f>
        <v/>
      </c>
      <c r="D15" s="6"/>
      <c r="E15" s="79" t="str">
        <f t="shared" si="0"/>
        <v/>
      </c>
    </row>
    <row r="16" spans="1:5" ht="39" customHeight="1">
      <c r="A16" s="9"/>
      <c r="B16" s="9"/>
      <c r="C16" s="79" t="str">
        <f>IFERROR(VLOOKUP(B16,'（別添３－１）人件費単価計算書'!$B$16:$H$76,4,FALSE),"")</f>
        <v/>
      </c>
      <c r="D16" s="6"/>
      <c r="E16" s="79" t="str">
        <f t="shared" si="0"/>
        <v/>
      </c>
    </row>
    <row r="17" spans="1:5" ht="39" customHeight="1">
      <c r="A17" s="9"/>
      <c r="B17" s="9"/>
      <c r="C17" s="79" t="str">
        <f>IFERROR(VLOOKUP(B17,'（別添３－１）人件費単価計算書'!$B$16:$H$76,4,FALSE),"")</f>
        <v/>
      </c>
      <c r="D17" s="6"/>
      <c r="E17" s="79" t="str">
        <f t="shared" si="0"/>
        <v/>
      </c>
    </row>
    <row r="18" spans="1:5" ht="39" customHeight="1">
      <c r="A18" s="9"/>
      <c r="B18" s="9"/>
      <c r="C18" s="79" t="str">
        <f>IFERROR(VLOOKUP(B18,'（別添３－１）人件費単価計算書'!$B$16:$H$76,4,FALSE),"")</f>
        <v/>
      </c>
      <c r="D18" s="6"/>
      <c r="E18" s="79" t="str">
        <f t="shared" si="0"/>
        <v/>
      </c>
    </row>
    <row r="19" spans="1:5" ht="39" customHeight="1">
      <c r="A19" s="9"/>
      <c r="B19" s="9"/>
      <c r="C19" s="79" t="str">
        <f>IFERROR(VLOOKUP(B19,'（別添３－１）人件費単価計算書'!$B$16:$H$76,4,FALSE),"")</f>
        <v/>
      </c>
      <c r="D19" s="6"/>
      <c r="E19" s="79" t="str">
        <f t="shared" si="0"/>
        <v/>
      </c>
    </row>
    <row r="20" spans="1:5" ht="39" customHeight="1">
      <c r="A20" s="9"/>
      <c r="B20" s="9"/>
      <c r="C20" s="79" t="str">
        <f>IFERROR(VLOOKUP(B20,'（別添３－１）人件費単価計算書'!$B$16:$H$76,4,FALSE),"")</f>
        <v/>
      </c>
      <c r="D20" s="6"/>
      <c r="E20" s="79" t="str">
        <f t="shared" si="0"/>
        <v/>
      </c>
    </row>
    <row r="21" spans="1:5" ht="39" customHeight="1">
      <c r="A21" s="9"/>
      <c r="B21" s="9"/>
      <c r="C21" s="79" t="str">
        <f>IFERROR(VLOOKUP(B21,'（別添３－１）人件費単価計算書'!$B$16:$H$76,4,FALSE),"")</f>
        <v/>
      </c>
      <c r="D21" s="6"/>
      <c r="E21" s="79" t="str">
        <f t="shared" si="0"/>
        <v/>
      </c>
    </row>
    <row r="22" spans="1:5" ht="39" customHeight="1">
      <c r="A22" s="9"/>
      <c r="B22" s="9"/>
      <c r="C22" s="79" t="str">
        <f>IFERROR(VLOOKUP(B22,'（別添３－１）人件費単価計算書'!$B$16:$H$76,4,FALSE),"")</f>
        <v/>
      </c>
      <c r="D22" s="6"/>
      <c r="E22" s="79" t="str">
        <f t="shared" si="0"/>
        <v/>
      </c>
    </row>
    <row r="23" spans="1:5" ht="39" customHeight="1">
      <c r="A23" s="9"/>
      <c r="B23" s="9"/>
      <c r="C23" s="79" t="str">
        <f>IFERROR(VLOOKUP(B23,'（別添３－１）人件費単価計算書'!$B$16:$H$76,4,FALSE),"")</f>
        <v/>
      </c>
      <c r="D23" s="6"/>
      <c r="E23" s="79" t="str">
        <f t="shared" si="0"/>
        <v/>
      </c>
    </row>
    <row r="24" spans="1:5" ht="39" customHeight="1">
      <c r="A24" s="9"/>
      <c r="B24" s="9"/>
      <c r="C24" s="79" t="str">
        <f>IFERROR(VLOOKUP(B24,'（別添３－１）人件費単価計算書'!$B$16:$H$76,4,FALSE),"")</f>
        <v/>
      </c>
      <c r="D24" s="6"/>
      <c r="E24" s="79" t="str">
        <f t="shared" si="0"/>
        <v/>
      </c>
    </row>
    <row r="25" spans="1:5" ht="39" customHeight="1">
      <c r="A25" s="9"/>
      <c r="B25" s="9"/>
      <c r="C25" s="79" t="str">
        <f>IFERROR(VLOOKUP(B25,'（別添３－１）人件費単価計算書'!$B$16:$H$76,4,FALSE),"")</f>
        <v/>
      </c>
      <c r="D25" s="6"/>
      <c r="E25" s="79" t="str">
        <f t="shared" si="0"/>
        <v/>
      </c>
    </row>
    <row r="26" spans="1:5" ht="39" customHeight="1">
      <c r="A26" s="9"/>
      <c r="B26" s="9"/>
      <c r="C26" s="79" t="str">
        <f>IFERROR(VLOOKUP(B26,'（別添３－１）人件費単価計算書'!$B$16:$H$76,4,FALSE),"")</f>
        <v/>
      </c>
      <c r="D26" s="6"/>
      <c r="E26" s="79" t="str">
        <f t="shared" si="0"/>
        <v/>
      </c>
    </row>
    <row r="27" spans="1:5" ht="39" customHeight="1">
      <c r="A27" s="10"/>
      <c r="B27" s="10"/>
      <c r="C27" s="80" t="str">
        <f>IFERROR(VLOOKUP(B27,'（別添３－１）人件費単価計算書'!$B$16:$H$76,4,FALSE),"")</f>
        <v/>
      </c>
      <c r="D27" s="7"/>
      <c r="E27" s="80" t="str">
        <f t="shared" si="0"/>
        <v/>
      </c>
    </row>
  </sheetData>
  <sheetProtection algorithmName="SHA-512" hashValue="A5kLpyjgoQ+w8+ni/pbo0UVLfobxu6HlE5ORvD1li63UQE+Yai/S1okgtALA9ODajtj09sE8QC9ggSlgcVdJxg==" saltValue="BXytSD91xF2eonB17pViww==" spinCount="100000" sheet="1" objects="1" scenarios="1"/>
  <phoneticPr fontId="3"/>
  <conditionalFormatting sqref="A5:B27 D4:D27 B4">
    <cfRule type="cellIs" dxfId="3" priority="33" operator="equal">
      <formula>""</formula>
    </cfRule>
  </conditionalFormatting>
  <conditionalFormatting sqref="A4">
    <cfRule type="cellIs" dxfId="2" priority="1" operator="equal">
      <formula>""</formula>
    </cfRule>
  </conditionalFormatting>
  <printOptions horizontalCentered="1" verticalCentered="1"/>
  <pageMargins left="0" right="0" top="0.74803149606299213" bottom="0.39370078740157483" header="0.31496062992125984" footer="0.31496062992125984"/>
  <pageSetup paperSize="9" scale="81" orientation="portrait" r:id="rId1"/>
  <headerFooter>
    <oddHeader>&amp;R&amp;"ＭＳ 明朝,標準"&amp;A &amp;P頁/ &amp;N頁</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プルダウン!$C$7:$C$47</xm:f>
          </x14:formula1>
          <xm:sqref>B4:B27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51"/>
  <sheetViews>
    <sheetView topLeftCell="A19" zoomScale="90" zoomScaleNormal="90" workbookViewId="0">
      <selection activeCell="N20" sqref="N20"/>
    </sheetView>
  </sheetViews>
  <sheetFormatPr defaultRowHeight="13.2"/>
  <cols>
    <col min="1" max="1" width="9" style="2" customWidth="1"/>
    <col min="2" max="6" width="9" style="2"/>
    <col min="7" max="7" width="9.21875" style="2" bestFit="1" customWidth="1"/>
    <col min="8" max="11" width="9" style="2"/>
    <col min="12" max="12" width="9.21875" style="2" bestFit="1" customWidth="1"/>
    <col min="13" max="252" width="9" style="2"/>
    <col min="253" max="253" width="9.21875" style="2" bestFit="1" customWidth="1"/>
    <col min="254" max="508" width="9" style="2"/>
    <col min="509" max="509" width="9.21875" style="2" bestFit="1" customWidth="1"/>
    <col min="510" max="764" width="9" style="2"/>
    <col min="765" max="765" width="9.21875" style="2" bestFit="1" customWidth="1"/>
    <col min="766" max="1020" width="9" style="2"/>
    <col min="1021" max="1021" width="9.21875" style="2" bestFit="1" customWidth="1"/>
    <col min="1022" max="1276" width="9" style="2"/>
    <col min="1277" max="1277" width="9.21875" style="2" bestFit="1" customWidth="1"/>
    <col min="1278" max="1532" width="9" style="2"/>
    <col min="1533" max="1533" width="9.21875" style="2" bestFit="1" customWidth="1"/>
    <col min="1534" max="1788" width="9" style="2"/>
    <col min="1789" max="1789" width="9.21875" style="2" bestFit="1" customWidth="1"/>
    <col min="1790" max="2044" width="9" style="2"/>
    <col min="2045" max="2045" width="9.21875" style="2" bestFit="1" customWidth="1"/>
    <col min="2046" max="2300" width="9" style="2"/>
    <col min="2301" max="2301" width="9.21875" style="2" bestFit="1" customWidth="1"/>
    <col min="2302" max="2556" width="9" style="2"/>
    <col min="2557" max="2557" width="9.21875" style="2" bestFit="1" customWidth="1"/>
    <col min="2558" max="2812" width="9" style="2"/>
    <col min="2813" max="2813" width="9.21875" style="2" bestFit="1" customWidth="1"/>
    <col min="2814" max="3068" width="9" style="2"/>
    <col min="3069" max="3069" width="9.21875" style="2" bestFit="1" customWidth="1"/>
    <col min="3070" max="3324" width="9" style="2"/>
    <col min="3325" max="3325" width="9.21875" style="2" bestFit="1" customWidth="1"/>
    <col min="3326" max="3580" width="9" style="2"/>
    <col min="3581" max="3581" width="9.21875" style="2" bestFit="1" customWidth="1"/>
    <col min="3582" max="3836" width="9" style="2"/>
    <col min="3837" max="3837" width="9.21875" style="2" bestFit="1" customWidth="1"/>
    <col min="3838" max="4092" width="9" style="2"/>
    <col min="4093" max="4093" width="9.21875" style="2" bestFit="1" customWidth="1"/>
    <col min="4094" max="4348" width="9" style="2"/>
    <col min="4349" max="4349" width="9.21875" style="2" bestFit="1" customWidth="1"/>
    <col min="4350" max="4604" width="9" style="2"/>
    <col min="4605" max="4605" width="9.21875" style="2" bestFit="1" customWidth="1"/>
    <col min="4606" max="4860" width="9" style="2"/>
    <col min="4861" max="4861" width="9.21875" style="2" bestFit="1" customWidth="1"/>
    <col min="4862" max="5116" width="9" style="2"/>
    <col min="5117" max="5117" width="9.21875" style="2" bestFit="1" customWidth="1"/>
    <col min="5118" max="5372" width="9" style="2"/>
    <col min="5373" max="5373" width="9.21875" style="2" bestFit="1" customWidth="1"/>
    <col min="5374" max="5628" width="9" style="2"/>
    <col min="5629" max="5629" width="9.21875" style="2" bestFit="1" customWidth="1"/>
    <col min="5630" max="5884" width="9" style="2"/>
    <col min="5885" max="5885" width="9.21875" style="2" bestFit="1" customWidth="1"/>
    <col min="5886" max="6140" width="9" style="2"/>
    <col min="6141" max="6141" width="9.21875" style="2" bestFit="1" customWidth="1"/>
    <col min="6142" max="6396" width="9" style="2"/>
    <col min="6397" max="6397" width="9.21875" style="2" bestFit="1" customWidth="1"/>
    <col min="6398" max="6652" width="9" style="2"/>
    <col min="6653" max="6653" width="9.21875" style="2" bestFit="1" customWidth="1"/>
    <col min="6654" max="6908" width="9" style="2"/>
    <col min="6909" max="6909" width="9.21875" style="2" bestFit="1" customWidth="1"/>
    <col min="6910" max="7164" width="9" style="2"/>
    <col min="7165" max="7165" width="9.21875" style="2" bestFit="1" customWidth="1"/>
    <col min="7166" max="7420" width="9" style="2"/>
    <col min="7421" max="7421" width="9.21875" style="2" bestFit="1" customWidth="1"/>
    <col min="7422" max="7676" width="9" style="2"/>
    <col min="7677" max="7677" width="9.21875" style="2" bestFit="1" customWidth="1"/>
    <col min="7678" max="7932" width="9" style="2"/>
    <col min="7933" max="7933" width="9.21875" style="2" bestFit="1" customWidth="1"/>
    <col min="7934" max="8188" width="9" style="2"/>
    <col min="8189" max="8189" width="9.21875" style="2" bestFit="1" customWidth="1"/>
    <col min="8190" max="8444" width="9" style="2"/>
    <col min="8445" max="8445" width="9.21875" style="2" bestFit="1" customWidth="1"/>
    <col min="8446" max="8700" width="9" style="2"/>
    <col min="8701" max="8701" width="9.21875" style="2" bestFit="1" customWidth="1"/>
    <col min="8702" max="8956" width="9" style="2"/>
    <col min="8957" max="8957" width="9.21875" style="2" bestFit="1" customWidth="1"/>
    <col min="8958" max="9212" width="9" style="2"/>
    <col min="9213" max="9213" width="9.21875" style="2" bestFit="1" customWidth="1"/>
    <col min="9214" max="9468" width="9" style="2"/>
    <col min="9469" max="9469" width="9.21875" style="2" bestFit="1" customWidth="1"/>
    <col min="9470" max="9724" width="9" style="2"/>
    <col min="9725" max="9725" width="9.21875" style="2" bestFit="1" customWidth="1"/>
    <col min="9726" max="9980" width="9" style="2"/>
    <col min="9981" max="9981" width="9.21875" style="2" bestFit="1" customWidth="1"/>
    <col min="9982" max="10236" width="9" style="2"/>
    <col min="10237" max="10237" width="9.21875" style="2" bestFit="1" customWidth="1"/>
    <col min="10238" max="10492" width="9" style="2"/>
    <col min="10493" max="10493" width="9.21875" style="2" bestFit="1" customWidth="1"/>
    <col min="10494" max="10748" width="9" style="2"/>
    <col min="10749" max="10749" width="9.21875" style="2" bestFit="1" customWidth="1"/>
    <col min="10750" max="11004" width="9" style="2"/>
    <col min="11005" max="11005" width="9.21875" style="2" bestFit="1" customWidth="1"/>
    <col min="11006" max="11260" width="9" style="2"/>
    <col min="11261" max="11261" width="9.21875" style="2" bestFit="1" customWidth="1"/>
    <col min="11262" max="11516" width="9" style="2"/>
    <col min="11517" max="11517" width="9.21875" style="2" bestFit="1" customWidth="1"/>
    <col min="11518" max="11772" width="9" style="2"/>
    <col min="11773" max="11773" width="9.21875" style="2" bestFit="1" customWidth="1"/>
    <col min="11774" max="12028" width="9" style="2"/>
    <col min="12029" max="12029" width="9.21875" style="2" bestFit="1" customWidth="1"/>
    <col min="12030" max="12284" width="9" style="2"/>
    <col min="12285" max="12285" width="9.21875" style="2" bestFit="1" customWidth="1"/>
    <col min="12286" max="12540" width="9" style="2"/>
    <col min="12541" max="12541" width="9.21875" style="2" bestFit="1" customWidth="1"/>
    <col min="12542" max="12796" width="9" style="2"/>
    <col min="12797" max="12797" width="9.21875" style="2" bestFit="1" customWidth="1"/>
    <col min="12798" max="13052" width="9" style="2"/>
    <col min="13053" max="13053" width="9.21875" style="2" bestFit="1" customWidth="1"/>
    <col min="13054" max="13308" width="9" style="2"/>
    <col min="13309" max="13309" width="9.21875" style="2" bestFit="1" customWidth="1"/>
    <col min="13310" max="13564" width="9" style="2"/>
    <col min="13565" max="13565" width="9.21875" style="2" bestFit="1" customWidth="1"/>
    <col min="13566" max="13820" width="9" style="2"/>
    <col min="13821" max="13821" width="9.21875" style="2" bestFit="1" customWidth="1"/>
    <col min="13822" max="14076" width="9" style="2"/>
    <col min="14077" max="14077" width="9.21875" style="2" bestFit="1" customWidth="1"/>
    <col min="14078" max="14332" width="9" style="2"/>
    <col min="14333" max="14333" width="9.21875" style="2" bestFit="1" customWidth="1"/>
    <col min="14334" max="14588" width="9" style="2"/>
    <col min="14589" max="14589" width="9.21875" style="2" bestFit="1" customWidth="1"/>
    <col min="14590" max="14844" width="9" style="2"/>
    <col min="14845" max="14845" width="9.21875" style="2" bestFit="1" customWidth="1"/>
    <col min="14846" max="15100" width="9" style="2"/>
    <col min="15101" max="15101" width="9.21875" style="2" bestFit="1" customWidth="1"/>
    <col min="15102" max="15356" width="9" style="2"/>
    <col min="15357" max="15357" width="9.21875" style="2" bestFit="1" customWidth="1"/>
    <col min="15358" max="15612" width="9" style="2"/>
    <col min="15613" max="15613" width="9.21875" style="2" bestFit="1" customWidth="1"/>
    <col min="15614" max="15868" width="9" style="2"/>
    <col min="15869" max="15869" width="9.21875" style="2" bestFit="1" customWidth="1"/>
    <col min="15870" max="16124" width="9" style="2"/>
    <col min="16125" max="16125" width="9.21875" style="2" bestFit="1" customWidth="1"/>
    <col min="16126" max="16384" width="9" style="2"/>
  </cols>
  <sheetData>
    <row r="1" spans="2:12">
      <c r="B1" s="1" t="s">
        <v>25</v>
      </c>
      <c r="C1" s="1" t="s">
        <v>26</v>
      </c>
      <c r="D1" s="1" t="s">
        <v>27</v>
      </c>
      <c r="G1" s="1" t="s">
        <v>28</v>
      </c>
      <c r="H1" s="1" t="s">
        <v>29</v>
      </c>
      <c r="I1" s="1" t="s">
        <v>30</v>
      </c>
      <c r="J1" s="1" t="s">
        <v>25</v>
      </c>
    </row>
    <row r="2" spans="2:12">
      <c r="B2" s="2">
        <v>1</v>
      </c>
      <c r="C2" s="4">
        <v>350</v>
      </c>
      <c r="D2" s="4">
        <v>470</v>
      </c>
      <c r="G2" s="3">
        <v>1</v>
      </c>
      <c r="I2" s="4">
        <v>470</v>
      </c>
      <c r="J2" s="2">
        <v>1</v>
      </c>
      <c r="L2" s="4">
        <v>84420</v>
      </c>
    </row>
    <row r="3" spans="2:12">
      <c r="B3" s="2">
        <v>2</v>
      </c>
      <c r="C3" s="4">
        <v>410</v>
      </c>
      <c r="D3" s="4">
        <v>550</v>
      </c>
      <c r="G3" s="3">
        <v>84420</v>
      </c>
      <c r="I3" s="4">
        <v>550</v>
      </c>
      <c r="J3" s="2">
        <v>2</v>
      </c>
      <c r="L3" s="4">
        <v>97820</v>
      </c>
    </row>
    <row r="4" spans="2:12">
      <c r="B4" s="2">
        <v>3</v>
      </c>
      <c r="C4" s="4">
        <v>470</v>
      </c>
      <c r="D4" s="4">
        <v>630</v>
      </c>
      <c r="G4" s="3">
        <v>97820</v>
      </c>
      <c r="I4" s="4">
        <v>630</v>
      </c>
      <c r="J4" s="2">
        <v>3</v>
      </c>
      <c r="L4" s="4">
        <v>111220</v>
      </c>
    </row>
    <row r="5" spans="2:12">
      <c r="B5" s="2">
        <v>4</v>
      </c>
      <c r="C5" s="4">
        <v>530</v>
      </c>
      <c r="D5" s="4">
        <v>710</v>
      </c>
      <c r="G5" s="3">
        <v>111220</v>
      </c>
      <c r="I5" s="4">
        <v>710</v>
      </c>
      <c r="J5" s="2">
        <v>4</v>
      </c>
      <c r="L5" s="4">
        <v>124620</v>
      </c>
    </row>
    <row r="6" spans="2:12">
      <c r="B6" s="2">
        <v>5</v>
      </c>
      <c r="C6" s="4">
        <v>590</v>
      </c>
      <c r="D6" s="4">
        <v>790</v>
      </c>
      <c r="G6" s="3">
        <v>124620</v>
      </c>
      <c r="I6" s="4">
        <v>790</v>
      </c>
      <c r="J6" s="2">
        <v>5</v>
      </c>
      <c r="L6" s="4">
        <v>135340</v>
      </c>
    </row>
    <row r="7" spans="2:12">
      <c r="B7" s="2">
        <v>6</v>
      </c>
      <c r="C7" s="4">
        <v>630</v>
      </c>
      <c r="D7" s="4">
        <v>840</v>
      </c>
      <c r="G7" s="3">
        <v>135340</v>
      </c>
      <c r="I7" s="4">
        <v>840</v>
      </c>
      <c r="J7" s="2">
        <v>6</v>
      </c>
      <c r="L7" s="4">
        <v>143380</v>
      </c>
    </row>
    <row r="8" spans="2:12">
      <c r="B8" s="2">
        <v>7</v>
      </c>
      <c r="C8" s="4">
        <v>660</v>
      </c>
      <c r="D8" s="4">
        <v>890</v>
      </c>
      <c r="G8" s="3">
        <v>143380</v>
      </c>
      <c r="I8" s="4">
        <v>890</v>
      </c>
      <c r="J8" s="2">
        <v>7</v>
      </c>
      <c r="L8" s="4">
        <v>152760</v>
      </c>
    </row>
    <row r="9" spans="2:12">
      <c r="B9" s="2">
        <v>8</v>
      </c>
      <c r="C9" s="4">
        <v>710</v>
      </c>
      <c r="D9" s="4">
        <v>950</v>
      </c>
      <c r="G9" s="3">
        <v>152760</v>
      </c>
      <c r="I9" s="4">
        <v>950</v>
      </c>
      <c r="J9" s="2">
        <v>8</v>
      </c>
      <c r="L9" s="4">
        <v>163480</v>
      </c>
    </row>
    <row r="10" spans="2:12">
      <c r="B10" s="2">
        <v>9</v>
      </c>
      <c r="C10" s="4">
        <v>760</v>
      </c>
      <c r="D10" s="4">
        <v>1020</v>
      </c>
      <c r="G10" s="3">
        <v>163480</v>
      </c>
      <c r="I10" s="4">
        <v>1020</v>
      </c>
      <c r="J10" s="2">
        <v>9</v>
      </c>
      <c r="L10" s="4">
        <v>174200</v>
      </c>
    </row>
    <row r="11" spans="2:12">
      <c r="B11" s="2">
        <v>10</v>
      </c>
      <c r="C11" s="4">
        <v>810</v>
      </c>
      <c r="D11" s="4">
        <v>1080</v>
      </c>
      <c r="G11" s="3">
        <v>174200</v>
      </c>
      <c r="I11" s="4">
        <v>1080</v>
      </c>
      <c r="J11" s="2">
        <v>10</v>
      </c>
      <c r="L11" s="4">
        <v>184920</v>
      </c>
    </row>
    <row r="12" spans="2:12">
      <c r="B12" s="2">
        <v>11</v>
      </c>
      <c r="C12" s="4">
        <v>860</v>
      </c>
      <c r="D12" s="4">
        <v>1150</v>
      </c>
      <c r="G12" s="3">
        <v>184920</v>
      </c>
      <c r="I12" s="4">
        <v>1150</v>
      </c>
      <c r="J12" s="2">
        <v>11</v>
      </c>
      <c r="L12" s="4">
        <v>195640</v>
      </c>
    </row>
    <row r="13" spans="2:12">
      <c r="B13" s="2">
        <v>12</v>
      </c>
      <c r="C13" s="4">
        <v>910</v>
      </c>
      <c r="D13" s="4">
        <v>1210</v>
      </c>
      <c r="G13" s="3">
        <v>195640</v>
      </c>
      <c r="I13" s="4">
        <v>1210</v>
      </c>
      <c r="J13" s="2">
        <v>12</v>
      </c>
      <c r="L13" s="4">
        <v>207700</v>
      </c>
    </row>
    <row r="14" spans="2:12">
      <c r="B14" s="2">
        <v>13</v>
      </c>
      <c r="C14" s="4">
        <v>970</v>
      </c>
      <c r="D14" s="4">
        <v>1300</v>
      </c>
      <c r="G14" s="3">
        <v>207700</v>
      </c>
      <c r="I14" s="4">
        <v>1300</v>
      </c>
      <c r="J14" s="2">
        <v>13</v>
      </c>
      <c r="L14" s="4">
        <v>221100</v>
      </c>
    </row>
    <row r="15" spans="2:12">
      <c r="B15" s="2">
        <v>14</v>
      </c>
      <c r="C15" s="4">
        <v>1030</v>
      </c>
      <c r="D15" s="4">
        <v>1380</v>
      </c>
      <c r="G15" s="3">
        <v>221100</v>
      </c>
      <c r="I15" s="4">
        <v>1380</v>
      </c>
      <c r="J15" s="2">
        <v>14</v>
      </c>
      <c r="L15" s="4">
        <v>234500</v>
      </c>
    </row>
    <row r="16" spans="2:12">
      <c r="B16" s="2">
        <v>15</v>
      </c>
      <c r="C16" s="4">
        <v>1090</v>
      </c>
      <c r="D16" s="4">
        <v>1460</v>
      </c>
      <c r="G16" s="3">
        <v>234500</v>
      </c>
      <c r="I16" s="4">
        <v>1460</v>
      </c>
      <c r="J16" s="2">
        <v>15</v>
      </c>
      <c r="L16" s="4">
        <v>247900</v>
      </c>
    </row>
    <row r="17" spans="2:12">
      <c r="B17" s="2">
        <v>16</v>
      </c>
      <c r="C17" s="4">
        <v>1150</v>
      </c>
      <c r="D17" s="4">
        <v>1540</v>
      </c>
      <c r="G17" s="3">
        <v>247900</v>
      </c>
      <c r="I17" s="4">
        <v>1540</v>
      </c>
      <c r="J17" s="2">
        <v>16</v>
      </c>
      <c r="L17" s="4">
        <v>261300</v>
      </c>
    </row>
    <row r="18" spans="2:12">
      <c r="B18" s="2">
        <v>17</v>
      </c>
      <c r="C18" s="4">
        <v>1210</v>
      </c>
      <c r="D18" s="4">
        <v>1620</v>
      </c>
      <c r="G18" s="3">
        <v>261300</v>
      </c>
      <c r="I18" s="4">
        <v>1620</v>
      </c>
      <c r="J18" s="2">
        <v>17</v>
      </c>
      <c r="L18" s="4">
        <v>281400</v>
      </c>
    </row>
    <row r="19" spans="2:12">
      <c r="B19" s="2">
        <v>18</v>
      </c>
      <c r="C19" s="4">
        <v>1330</v>
      </c>
      <c r="D19" s="4">
        <v>1780</v>
      </c>
      <c r="G19" s="3">
        <v>281400</v>
      </c>
      <c r="I19" s="4">
        <v>1780</v>
      </c>
      <c r="J19" s="2">
        <v>18</v>
      </c>
      <c r="L19" s="4">
        <v>308200</v>
      </c>
    </row>
    <row r="20" spans="2:12">
      <c r="B20" s="2">
        <v>19</v>
      </c>
      <c r="C20" s="4">
        <v>1450</v>
      </c>
      <c r="D20" s="4">
        <v>1950</v>
      </c>
      <c r="G20" s="3">
        <v>308200</v>
      </c>
      <c r="I20" s="4">
        <v>1950</v>
      </c>
      <c r="J20" s="2">
        <v>19</v>
      </c>
      <c r="L20" s="4">
        <v>335000</v>
      </c>
    </row>
    <row r="21" spans="2:12">
      <c r="B21" s="2">
        <v>20</v>
      </c>
      <c r="C21" s="4">
        <v>1570</v>
      </c>
      <c r="D21" s="4">
        <v>2110</v>
      </c>
      <c r="G21" s="3">
        <v>335000</v>
      </c>
      <c r="I21" s="4">
        <v>2110</v>
      </c>
      <c r="J21" s="2">
        <v>20</v>
      </c>
      <c r="L21" s="4">
        <v>361800</v>
      </c>
    </row>
    <row r="22" spans="2:12">
      <c r="B22" s="2">
        <v>21</v>
      </c>
      <c r="C22" s="4">
        <v>1690</v>
      </c>
      <c r="D22" s="4">
        <v>2270</v>
      </c>
      <c r="G22" s="3">
        <v>361800</v>
      </c>
      <c r="I22" s="4">
        <v>2270</v>
      </c>
      <c r="J22" s="2">
        <v>21</v>
      </c>
      <c r="L22" s="4">
        <v>388600</v>
      </c>
    </row>
    <row r="23" spans="2:12">
      <c r="B23" s="2">
        <v>22</v>
      </c>
      <c r="C23" s="4">
        <v>1820</v>
      </c>
      <c r="D23" s="4">
        <v>2430</v>
      </c>
      <c r="G23" s="3">
        <v>388600</v>
      </c>
      <c r="I23" s="4">
        <v>2430</v>
      </c>
      <c r="J23" s="2">
        <v>22</v>
      </c>
      <c r="L23" s="4">
        <v>415400</v>
      </c>
    </row>
    <row r="24" spans="2:12">
      <c r="B24" s="2">
        <v>23</v>
      </c>
      <c r="C24" s="4">
        <v>1940</v>
      </c>
      <c r="D24" s="4">
        <v>2600</v>
      </c>
      <c r="G24" s="3">
        <v>415400</v>
      </c>
      <c r="I24" s="4">
        <v>2600</v>
      </c>
      <c r="J24" s="2">
        <v>23</v>
      </c>
      <c r="L24" s="4">
        <v>442200</v>
      </c>
    </row>
    <row r="25" spans="2:12">
      <c r="B25" s="2">
        <v>24</v>
      </c>
      <c r="C25" s="4">
        <v>2060</v>
      </c>
      <c r="D25" s="4">
        <v>2760</v>
      </c>
      <c r="G25" s="3">
        <v>442200</v>
      </c>
      <c r="I25" s="4">
        <v>2760</v>
      </c>
      <c r="J25" s="2">
        <v>24</v>
      </c>
      <c r="L25" s="4">
        <v>469000</v>
      </c>
    </row>
    <row r="26" spans="2:12">
      <c r="B26" s="2">
        <v>25</v>
      </c>
      <c r="C26" s="4">
        <v>2180</v>
      </c>
      <c r="D26" s="4">
        <v>2920</v>
      </c>
      <c r="G26" s="3">
        <v>469000</v>
      </c>
      <c r="I26" s="4">
        <v>2920</v>
      </c>
      <c r="J26" s="2">
        <v>25</v>
      </c>
      <c r="L26" s="4">
        <v>495800</v>
      </c>
    </row>
    <row r="27" spans="2:12">
      <c r="B27" s="2">
        <v>26</v>
      </c>
      <c r="C27" s="4">
        <v>2300</v>
      </c>
      <c r="D27" s="4">
        <v>3080</v>
      </c>
      <c r="G27" s="3">
        <v>495800</v>
      </c>
      <c r="I27" s="4">
        <v>3080</v>
      </c>
      <c r="J27" s="2">
        <v>26</v>
      </c>
      <c r="L27" s="4">
        <v>529300</v>
      </c>
    </row>
    <row r="28" spans="2:12">
      <c r="B28" s="2">
        <v>27</v>
      </c>
      <c r="C28" s="4">
        <v>2480</v>
      </c>
      <c r="D28" s="4">
        <v>3330</v>
      </c>
      <c r="G28" s="3">
        <v>529300</v>
      </c>
      <c r="I28" s="4">
        <v>3330</v>
      </c>
      <c r="J28" s="2">
        <v>27</v>
      </c>
      <c r="L28" s="4">
        <v>569500</v>
      </c>
    </row>
    <row r="29" spans="2:12">
      <c r="B29" s="2">
        <v>28</v>
      </c>
      <c r="C29" s="4">
        <v>2660</v>
      </c>
      <c r="D29" s="4">
        <v>3570</v>
      </c>
      <c r="G29" s="3">
        <v>569500</v>
      </c>
      <c r="I29" s="4">
        <v>3570</v>
      </c>
      <c r="J29" s="2">
        <v>28</v>
      </c>
      <c r="L29" s="4">
        <v>609700</v>
      </c>
    </row>
    <row r="30" spans="2:12">
      <c r="B30" s="2">
        <v>29</v>
      </c>
      <c r="C30" s="4">
        <v>2850</v>
      </c>
      <c r="D30" s="4">
        <v>3820</v>
      </c>
      <c r="G30" s="3">
        <v>609700</v>
      </c>
      <c r="I30" s="4">
        <v>3820</v>
      </c>
      <c r="J30" s="2">
        <v>29</v>
      </c>
      <c r="L30" s="4">
        <v>649900</v>
      </c>
    </row>
    <row r="31" spans="2:12">
      <c r="B31" s="2">
        <v>30</v>
      </c>
      <c r="C31" s="4">
        <v>3030</v>
      </c>
      <c r="D31" s="4">
        <v>4060</v>
      </c>
      <c r="G31" s="3">
        <v>649900</v>
      </c>
      <c r="I31" s="4">
        <v>4060</v>
      </c>
      <c r="J31" s="2">
        <v>30</v>
      </c>
      <c r="L31" s="4">
        <v>690100</v>
      </c>
    </row>
    <row r="32" spans="2:12">
      <c r="B32" s="2">
        <v>31</v>
      </c>
      <c r="C32" s="4">
        <v>3210</v>
      </c>
      <c r="D32" s="4">
        <v>4300</v>
      </c>
      <c r="G32" s="3">
        <v>690100</v>
      </c>
      <c r="I32" s="4">
        <v>4300</v>
      </c>
      <c r="J32" s="2">
        <v>31</v>
      </c>
      <c r="L32" s="4">
        <v>730300</v>
      </c>
    </row>
    <row r="33" spans="2:12">
      <c r="B33" s="2">
        <v>32</v>
      </c>
      <c r="C33" s="4">
        <v>3390</v>
      </c>
      <c r="D33" s="4">
        <v>4550</v>
      </c>
      <c r="G33" s="3">
        <v>730300</v>
      </c>
      <c r="I33" s="4">
        <v>4550</v>
      </c>
      <c r="J33" s="2">
        <v>32</v>
      </c>
      <c r="L33" s="4">
        <v>770500</v>
      </c>
    </row>
    <row r="34" spans="2:12">
      <c r="B34" s="2">
        <v>33</v>
      </c>
      <c r="C34" s="4">
        <v>3580</v>
      </c>
      <c r="D34" s="4">
        <v>4790</v>
      </c>
      <c r="G34" s="3">
        <v>770500</v>
      </c>
      <c r="I34" s="4">
        <v>4790</v>
      </c>
      <c r="J34" s="2">
        <v>33</v>
      </c>
      <c r="L34" s="4">
        <v>810700</v>
      </c>
    </row>
    <row r="35" spans="2:12">
      <c r="B35" s="2">
        <v>34</v>
      </c>
      <c r="C35" s="4">
        <v>3760</v>
      </c>
      <c r="D35" s="4">
        <v>5040</v>
      </c>
      <c r="G35" s="3">
        <v>810700</v>
      </c>
      <c r="I35" s="4">
        <v>5040</v>
      </c>
      <c r="J35" s="2">
        <v>34</v>
      </c>
      <c r="L35" s="4">
        <v>850900</v>
      </c>
    </row>
    <row r="36" spans="2:12">
      <c r="B36" s="2">
        <v>35</v>
      </c>
      <c r="C36" s="4">
        <v>3940</v>
      </c>
      <c r="D36" s="4">
        <v>5280</v>
      </c>
      <c r="G36" s="3">
        <v>850900</v>
      </c>
      <c r="I36" s="4">
        <v>5280</v>
      </c>
      <c r="J36" s="2">
        <v>35</v>
      </c>
      <c r="L36" s="4">
        <v>891100</v>
      </c>
    </row>
    <row r="37" spans="2:12">
      <c r="B37" s="2">
        <v>36</v>
      </c>
      <c r="C37" s="4">
        <v>4120</v>
      </c>
      <c r="D37" s="4">
        <v>5520</v>
      </c>
      <c r="G37" s="3">
        <v>891100</v>
      </c>
      <c r="I37" s="4">
        <v>5520</v>
      </c>
      <c r="J37" s="2">
        <v>36</v>
      </c>
      <c r="L37" s="4">
        <v>931300</v>
      </c>
    </row>
    <row r="38" spans="2:12">
      <c r="B38" s="2">
        <v>37</v>
      </c>
      <c r="C38" s="4">
        <v>4300</v>
      </c>
      <c r="D38" s="4">
        <v>5770</v>
      </c>
      <c r="G38" s="3">
        <v>931300</v>
      </c>
      <c r="I38" s="4">
        <v>5770</v>
      </c>
      <c r="J38" s="2">
        <v>37</v>
      </c>
      <c r="L38" s="4">
        <v>978200</v>
      </c>
    </row>
    <row r="39" spans="2:12">
      <c r="B39" s="2">
        <v>38</v>
      </c>
      <c r="C39" s="4">
        <v>4550</v>
      </c>
      <c r="D39" s="4">
        <v>6090</v>
      </c>
      <c r="G39" s="3">
        <v>978200</v>
      </c>
      <c r="I39" s="4">
        <v>6090</v>
      </c>
      <c r="J39" s="2">
        <v>38</v>
      </c>
      <c r="L39" s="4">
        <v>1031800</v>
      </c>
    </row>
    <row r="40" spans="2:12">
      <c r="B40" s="2">
        <v>39</v>
      </c>
      <c r="C40" s="4">
        <v>4790</v>
      </c>
      <c r="D40" s="4">
        <v>6420</v>
      </c>
      <c r="G40" s="3">
        <v>1031800</v>
      </c>
      <c r="I40" s="4">
        <v>6420</v>
      </c>
      <c r="J40" s="2">
        <v>39</v>
      </c>
      <c r="L40" s="4">
        <v>1085400</v>
      </c>
    </row>
    <row r="41" spans="2:12">
      <c r="B41" s="2">
        <v>40</v>
      </c>
      <c r="C41" s="4">
        <v>5030</v>
      </c>
      <c r="D41" s="4">
        <v>6740</v>
      </c>
      <c r="G41" s="3">
        <v>1085400</v>
      </c>
      <c r="I41" s="4">
        <v>6740</v>
      </c>
      <c r="J41" s="2">
        <v>40</v>
      </c>
      <c r="L41" s="4">
        <v>1145700</v>
      </c>
    </row>
    <row r="42" spans="2:12">
      <c r="B42" s="2">
        <v>41</v>
      </c>
      <c r="C42" s="4">
        <v>5330</v>
      </c>
      <c r="D42" s="4">
        <v>7150</v>
      </c>
      <c r="G42" s="3">
        <v>1145700</v>
      </c>
      <c r="I42" s="4">
        <v>7150</v>
      </c>
      <c r="J42" s="2">
        <v>41</v>
      </c>
      <c r="L42" s="4">
        <v>1212700</v>
      </c>
    </row>
    <row r="43" spans="2:12">
      <c r="B43" s="2">
        <v>42</v>
      </c>
      <c r="C43" s="4">
        <v>5640</v>
      </c>
      <c r="D43" s="4">
        <v>7560</v>
      </c>
      <c r="G43" s="3">
        <v>1212700</v>
      </c>
      <c r="I43" s="4">
        <v>7560</v>
      </c>
      <c r="J43" s="2">
        <v>42</v>
      </c>
      <c r="L43" s="4">
        <v>1279700</v>
      </c>
    </row>
    <row r="44" spans="2:12">
      <c r="B44" s="2">
        <v>43</v>
      </c>
      <c r="C44" s="4">
        <v>5940</v>
      </c>
      <c r="D44" s="4">
        <v>7960</v>
      </c>
      <c r="G44" s="3">
        <v>1279700</v>
      </c>
      <c r="I44" s="4">
        <v>7960</v>
      </c>
      <c r="J44" s="2">
        <v>43</v>
      </c>
      <c r="L44" s="4">
        <v>1346700</v>
      </c>
    </row>
    <row r="45" spans="2:12">
      <c r="B45" s="2">
        <v>44</v>
      </c>
      <c r="C45" s="4">
        <v>6250</v>
      </c>
      <c r="D45" s="4">
        <v>8370</v>
      </c>
      <c r="G45" s="3">
        <v>1346700</v>
      </c>
      <c r="I45" s="4">
        <v>8370</v>
      </c>
      <c r="J45" s="2">
        <v>44</v>
      </c>
      <c r="L45" s="4">
        <v>1413700</v>
      </c>
    </row>
    <row r="46" spans="2:12">
      <c r="B46" s="2">
        <v>45</v>
      </c>
      <c r="C46" s="4">
        <v>6610</v>
      </c>
      <c r="D46" s="4">
        <v>8860</v>
      </c>
      <c r="G46" s="3">
        <v>1413700</v>
      </c>
      <c r="I46" s="4">
        <v>8860</v>
      </c>
      <c r="J46" s="2">
        <v>45</v>
      </c>
      <c r="L46" s="4">
        <v>1494100</v>
      </c>
    </row>
    <row r="47" spans="2:12">
      <c r="B47" s="2">
        <v>46</v>
      </c>
      <c r="C47" s="4">
        <v>6970</v>
      </c>
      <c r="D47" s="4">
        <v>9350</v>
      </c>
      <c r="G47" s="3">
        <v>1494100</v>
      </c>
      <c r="I47" s="4">
        <v>9350</v>
      </c>
      <c r="J47" s="2">
        <v>46</v>
      </c>
      <c r="L47" s="4">
        <v>1574500</v>
      </c>
    </row>
    <row r="48" spans="2:12">
      <c r="B48" s="2">
        <v>47</v>
      </c>
      <c r="C48" s="4">
        <v>7340</v>
      </c>
      <c r="D48" s="4">
        <v>9830</v>
      </c>
      <c r="G48" s="3">
        <v>1574500</v>
      </c>
      <c r="I48" s="4">
        <v>9830</v>
      </c>
      <c r="J48" s="2">
        <v>47</v>
      </c>
      <c r="L48" s="4">
        <v>1654900</v>
      </c>
    </row>
    <row r="49" spans="2:12">
      <c r="B49" s="2">
        <v>48</v>
      </c>
      <c r="C49" s="4">
        <v>7700</v>
      </c>
      <c r="D49" s="4">
        <v>10320</v>
      </c>
      <c r="G49" s="3">
        <v>1654900</v>
      </c>
      <c r="I49" s="4">
        <v>10320</v>
      </c>
      <c r="J49" s="2">
        <v>48</v>
      </c>
      <c r="L49" s="4">
        <v>1735300</v>
      </c>
    </row>
    <row r="50" spans="2:12">
      <c r="B50" s="2">
        <v>49</v>
      </c>
      <c r="C50" s="4">
        <v>8070</v>
      </c>
      <c r="D50" s="4">
        <v>10810</v>
      </c>
      <c r="G50" s="3">
        <v>1735300</v>
      </c>
      <c r="I50" s="4">
        <v>10810</v>
      </c>
      <c r="J50" s="2">
        <v>49</v>
      </c>
      <c r="L50" s="4">
        <v>1815700</v>
      </c>
    </row>
    <row r="51" spans="2:12">
      <c r="B51" s="2">
        <v>50</v>
      </c>
      <c r="C51" s="4">
        <v>8430</v>
      </c>
      <c r="D51" s="4">
        <v>11300</v>
      </c>
      <c r="G51" s="3">
        <v>1815700</v>
      </c>
      <c r="I51" s="4">
        <v>11300</v>
      </c>
      <c r="J51" s="2">
        <v>50</v>
      </c>
      <c r="L51" s="4"/>
    </row>
  </sheetData>
  <phoneticPr fontId="3"/>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提出書類一覧</vt:lpstr>
      <vt:lpstr>（別添２）事業者基本情報</vt:lpstr>
      <vt:lpstr>（別添３）支出計画書</vt:lpstr>
      <vt:lpstr>（様式第１）交付申請書※要押印</vt:lpstr>
      <vt:lpstr>（別添）役員名簿</vt:lpstr>
      <vt:lpstr>（別添３－１）人件費単価計算書</vt:lpstr>
      <vt:lpstr>（別添４）キャッシュフロー報告書および資金調達計画書</vt:lpstr>
      <vt:lpstr>（別添３－２）人件費計算根拠</vt:lpstr>
      <vt:lpstr>健保等級単価一覧表</vt:lpstr>
      <vt:lpstr>プルダウン</vt:lpstr>
      <vt:lpstr>'（別添）役員名簿'!Print_Area</vt:lpstr>
      <vt:lpstr>'（別添２）事業者基本情報'!Print_Area</vt:lpstr>
      <vt:lpstr>'（別添３）支出計画書'!Print_Area</vt:lpstr>
      <vt:lpstr>'（別添３－１）人件費単価計算書'!Print_Area</vt:lpstr>
      <vt:lpstr>'（別添３－２）人件費計算根拠'!Print_Area</vt:lpstr>
      <vt:lpstr>'（別添４）キャッシュフロー報告書および資金調達計画書'!Print_Area</vt:lpstr>
      <vt:lpstr>'（様式第１）交付申請書※要押印'!Print_Area</vt:lpstr>
      <vt:lpstr>提出書類一覧!Print_Area</vt:lpstr>
      <vt:lpstr>'（別添３）支出計画書'!Print_Titles</vt:lpstr>
      <vt:lpstr>'（別添３－２）人件費計算根拠'!Print_Titles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広樹</dc:creator>
  <cp:lastModifiedBy>masak</cp:lastModifiedBy>
  <cp:lastPrinted>2020-04-01T08:03:33Z</cp:lastPrinted>
  <dcterms:created xsi:type="dcterms:W3CDTF">2018-03-20T02:48:56Z</dcterms:created>
  <dcterms:modified xsi:type="dcterms:W3CDTF">2020-05-11T04:38:38Z</dcterms:modified>
</cp:coreProperties>
</file>