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masak\Desktop\"/>
    </mc:Choice>
  </mc:AlternateContent>
  <xr:revisionPtr revIDLastSave="0" documentId="13_ncr:1_{08E14981-62F3-46D7-BFE9-B79F03D08EDB}" xr6:coauthVersionLast="45" xr6:coauthVersionMax="45" xr10:uidLastSave="{00000000-0000-0000-0000-000000000000}"/>
  <bookViews>
    <workbookView xWindow="-108" yWindow="-108" windowWidth="23256" windowHeight="12576" xr2:uid="{00000000-000D-0000-FFFF-FFFF00000000}"/>
  </bookViews>
  <sheets>
    <sheet name="提出書類一覧" sheetId="16" r:id="rId1"/>
    <sheet name="（別添２）事業者基本情報" sheetId="17" r:id="rId2"/>
    <sheet name="（別添３）支出計画書" sheetId="20" r:id="rId3"/>
    <sheet name="（様式第１）交付申請書※要押印" sheetId="18" r:id="rId4"/>
    <sheet name="（別添）役員名簿" sheetId="19" r:id="rId5"/>
    <sheet name="（別添３－１）人件費単価計算書" sheetId="8" r:id="rId6"/>
    <sheet name="（別添４）キャッシュフロー報告書および資金調達計画書" sheetId="15" r:id="rId7"/>
    <sheet name="（別添３－２）人件費計算根拠" sheetId="11" r:id="rId8"/>
    <sheet name="健保等級単価一覧表" sheetId="9" state="hidden" r:id="rId9"/>
    <sheet name="プルダウン" sheetId="5" state="hidden" r:id="rId10"/>
  </sheets>
  <definedNames>
    <definedName name="_xlnm._FilterDatabase" localSheetId="2" hidden="1">'（別添３）支出計画書'!$A$13:$S$13</definedName>
    <definedName name="_xlnm.Print_Area" localSheetId="4">'（別添）役員名簿'!$A$1:$I$39</definedName>
    <definedName name="_xlnm.Print_Area" localSheetId="1">'（別添２）事業者基本情報'!$A$1:$C$31</definedName>
    <definedName name="_xlnm.Print_Area" localSheetId="2">'（別添３）支出計画書'!$A$1:$M$28</definedName>
    <definedName name="_xlnm.Print_Area" localSheetId="5">'（別添３－１）人件費単価計算書'!$B$2:$H$76</definedName>
    <definedName name="_xlnm.Print_Area" localSheetId="7">'（別添３－２）人件費計算根拠'!$A$1:$E$27</definedName>
    <definedName name="_xlnm.Print_Area" localSheetId="6">'（別添４）キャッシュフロー報告書および資金調達計画書'!$A$1:$O$23</definedName>
    <definedName name="_xlnm.Print_Area" localSheetId="3">'（様式第１）交付申請書※要押印'!$A$1:$G$36</definedName>
    <definedName name="_xlnm.Print_Area" localSheetId="0">提出書類一覧!$A$1:$D$17</definedName>
    <definedName name="_xlnm.Print_Titles" localSheetId="2">'（別添３）支出計画書'!$13:$13</definedName>
    <definedName name="_xlnm.Print_Titles" localSheetId="7">'（別添３－２）人件費計算根拠'!$3:$3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18" l="1"/>
  <c r="O16" i="15" l="1"/>
  <c r="N16" i="15"/>
  <c r="M16" i="15"/>
  <c r="L16" i="15"/>
  <c r="K16" i="15"/>
  <c r="J16" i="15"/>
  <c r="I16" i="15"/>
  <c r="H16" i="15"/>
  <c r="G16" i="15"/>
  <c r="F16" i="15"/>
  <c r="E16" i="15"/>
  <c r="D16" i="15"/>
  <c r="N19" i="15" l="1"/>
  <c r="D3" i="15" l="1"/>
  <c r="J6" i="20" l="1"/>
  <c r="B4" i="20" l="1"/>
  <c r="J10" i="20"/>
  <c r="J9" i="20"/>
  <c r="J8" i="20"/>
  <c r="J7" i="20"/>
  <c r="J11" i="20" l="1"/>
  <c r="G8" i="8"/>
  <c r="G7" i="8"/>
  <c r="O10" i="20" l="1"/>
  <c r="D31" i="18" s="1"/>
  <c r="C31" i="18"/>
  <c r="N11" i="20"/>
  <c r="F10" i="18"/>
  <c r="F9" i="18"/>
  <c r="F8" i="18"/>
  <c r="O11" i="20" l="1"/>
  <c r="F31" i="18" s="1"/>
  <c r="F32" i="18" s="1"/>
  <c r="C32" i="18"/>
  <c r="D43" i="8"/>
  <c r="D44" i="8"/>
  <c r="D45" i="8"/>
  <c r="D46" i="8"/>
  <c r="D47" i="8"/>
  <c r="D48" i="8"/>
  <c r="D49" i="8"/>
  <c r="D50" i="8"/>
  <c r="D42" i="8"/>
  <c r="D41" i="8"/>
  <c r="E42" i="8"/>
  <c r="E43" i="8"/>
  <c r="E44" i="8"/>
  <c r="E45" i="8"/>
  <c r="E46" i="8"/>
  <c r="E47" i="8"/>
  <c r="E48" i="8"/>
  <c r="E49" i="8"/>
  <c r="E50" i="8"/>
  <c r="E41" i="8"/>
  <c r="D32" i="18" l="1"/>
  <c r="E58" i="8"/>
  <c r="E17" i="8"/>
  <c r="E18" i="8"/>
  <c r="E19" i="8"/>
  <c r="E20" i="8"/>
  <c r="E21" i="8"/>
  <c r="E22" i="8"/>
  <c r="E23" i="8"/>
  <c r="E24" i="8"/>
  <c r="E25" i="8"/>
  <c r="E26" i="8"/>
  <c r="E27" i="8"/>
  <c r="E28" i="8"/>
  <c r="E29" i="8"/>
  <c r="E30" i="8"/>
  <c r="E31" i="8"/>
  <c r="E32" i="8"/>
  <c r="E16" i="8"/>
  <c r="C8" i="11" l="1"/>
  <c r="C4" i="11" l="1"/>
  <c r="N20" i="15" l="1"/>
  <c r="C27" i="11"/>
  <c r="E27" i="11" s="1"/>
  <c r="C26" i="11"/>
  <c r="E26" i="11" s="1"/>
  <c r="C25" i="11"/>
  <c r="E25" i="11" s="1"/>
  <c r="C24" i="11"/>
  <c r="E24" i="11" s="1"/>
  <c r="C23" i="11"/>
  <c r="E23" i="11" s="1"/>
  <c r="C22" i="11"/>
  <c r="E22" i="11" s="1"/>
  <c r="C21" i="11"/>
  <c r="E21" i="11" s="1"/>
  <c r="C20" i="11"/>
  <c r="E20" i="11" s="1"/>
  <c r="C19" i="11"/>
  <c r="E19" i="11" s="1"/>
  <c r="C18" i="11"/>
  <c r="E18" i="11" s="1"/>
  <c r="C17" i="11"/>
  <c r="E17" i="11" s="1"/>
  <c r="C16" i="11"/>
  <c r="E16" i="11" s="1"/>
  <c r="C15" i="11"/>
  <c r="E15" i="11" s="1"/>
  <c r="C14" i="11"/>
  <c r="E14" i="11" s="1"/>
  <c r="C13" i="11"/>
  <c r="E13" i="11" s="1"/>
  <c r="C12" i="11"/>
  <c r="E12" i="11" s="1"/>
  <c r="C11" i="11"/>
  <c r="E11" i="11" s="1"/>
  <c r="C10" i="11"/>
  <c r="E10" i="11" s="1"/>
  <c r="C9" i="11"/>
  <c r="E9" i="11" s="1"/>
  <c r="E8" i="11"/>
  <c r="C7" i="11"/>
  <c r="E7" i="11" s="1"/>
  <c r="C6" i="11"/>
  <c r="E6" i="11" s="1"/>
  <c r="A16" i="8"/>
  <c r="E61" i="8" l="1"/>
  <c r="E62" i="8"/>
  <c r="E63" i="8"/>
  <c r="A19" i="8" l="1"/>
  <c r="A20" i="8"/>
  <c r="A21" i="8"/>
  <c r="A22" i="8"/>
  <c r="A23" i="8"/>
  <c r="A24" i="8"/>
  <c r="A25" i="8"/>
  <c r="A26" i="8"/>
  <c r="A27" i="8"/>
  <c r="A28" i="8"/>
  <c r="A29" i="8"/>
  <c r="A59" i="8"/>
  <c r="A60" i="8"/>
  <c r="A61" i="8"/>
  <c r="A62" i="8"/>
  <c r="A63" i="8"/>
  <c r="A64" i="8"/>
  <c r="A65" i="8"/>
  <c r="A66" i="8"/>
  <c r="A67" i="8"/>
  <c r="A58" i="8"/>
  <c r="A42" i="8"/>
  <c r="A43" i="8"/>
  <c r="A44" i="8"/>
  <c r="A45" i="8"/>
  <c r="A46" i="8"/>
  <c r="A47" i="8"/>
  <c r="A48" i="8"/>
  <c r="A49" i="8"/>
  <c r="A50" i="8"/>
  <c r="A41" i="8"/>
  <c r="A18" i="8"/>
  <c r="A30" i="8"/>
  <c r="A31" i="8"/>
  <c r="A32" i="8"/>
  <c r="A17" i="8"/>
  <c r="C46" i="5" l="1"/>
  <c r="C45" i="5"/>
  <c r="C44" i="5"/>
  <c r="C43" i="5"/>
  <c r="C8" i="5"/>
  <c r="C7" i="5"/>
  <c r="C39" i="5"/>
  <c r="C35" i="5"/>
  <c r="C31" i="5"/>
  <c r="C27" i="5"/>
  <c r="C23" i="5"/>
  <c r="C19" i="5"/>
  <c r="C15" i="5"/>
  <c r="C11" i="5"/>
  <c r="C42" i="5"/>
  <c r="C38" i="5"/>
  <c r="C34" i="5"/>
  <c r="C30" i="5"/>
  <c r="C26" i="5"/>
  <c r="C22" i="5"/>
  <c r="C18" i="5"/>
  <c r="C14" i="5"/>
  <c r="C10" i="5"/>
  <c r="C41" i="5"/>
  <c r="C37" i="5"/>
  <c r="C33" i="5"/>
  <c r="C29" i="5"/>
  <c r="C25" i="5"/>
  <c r="C21" i="5"/>
  <c r="C17" i="5"/>
  <c r="C13" i="5"/>
  <c r="C9" i="5"/>
  <c r="C40" i="5"/>
  <c r="C36" i="5"/>
  <c r="C32" i="5"/>
  <c r="C28" i="5"/>
  <c r="C24" i="5"/>
  <c r="C20" i="5"/>
  <c r="C16" i="5"/>
  <c r="C12" i="5"/>
  <c r="E67" i="8"/>
  <c r="E66" i="8"/>
  <c r="E65" i="8"/>
  <c r="E64" i="8"/>
  <c r="E60" i="8"/>
  <c r="E59" i="8"/>
  <c r="C5" i="11"/>
  <c r="E5" i="11" s="1"/>
  <c r="E4" i="11"/>
  <c r="E2" i="11" l="1"/>
</calcChain>
</file>

<file path=xl/sharedStrings.xml><?xml version="1.0" encoding="utf-8"?>
<sst xmlns="http://schemas.openxmlformats.org/spreadsheetml/2006/main" count="265" uniqueCount="242">
  <si>
    <t>人件費単価計算書</t>
    <rPh sb="0" eb="3">
      <t>ジンケンヒ</t>
    </rPh>
    <rPh sb="3" eb="5">
      <t>タンカ</t>
    </rPh>
    <rPh sb="5" eb="8">
      <t>ケイサンショ</t>
    </rPh>
    <phoneticPr fontId="8"/>
  </si>
  <si>
    <t>下記に相違ないことを証明する。</t>
    <rPh sb="0" eb="1">
      <t>カ</t>
    </rPh>
    <phoneticPr fontId="3"/>
  </si>
  <si>
    <t>法人・団体等名</t>
    <rPh sb="0" eb="2">
      <t>ホウジン</t>
    </rPh>
    <rPh sb="5" eb="6">
      <t>トウ</t>
    </rPh>
    <phoneticPr fontId="8"/>
  </si>
  <si>
    <t>代表者名又は担当部署責任者</t>
    <rPh sb="4" eb="5">
      <t>マタ</t>
    </rPh>
    <rPh sb="6" eb="8">
      <t>タントウ</t>
    </rPh>
    <rPh sb="8" eb="10">
      <t>ブショ</t>
    </rPh>
    <rPh sb="10" eb="13">
      <t>セキニンシャ</t>
    </rPh>
    <phoneticPr fontId="8"/>
  </si>
  <si>
    <t>印　</t>
    <rPh sb="0" eb="1">
      <t>イン</t>
    </rPh>
    <phoneticPr fontId="3"/>
  </si>
  <si>
    <t>記</t>
    <rPh sb="0" eb="1">
      <t>キ</t>
    </rPh>
    <phoneticPr fontId="3"/>
  </si>
  <si>
    <t>１．健保等級適用者</t>
    <rPh sb="2" eb="4">
      <t>ケンポ</t>
    </rPh>
    <rPh sb="4" eb="6">
      <t>トウキュウ</t>
    </rPh>
    <rPh sb="6" eb="9">
      <t>テキヨウシャ</t>
    </rPh>
    <phoneticPr fontId="8"/>
  </si>
  <si>
    <t>氏名</t>
    <rPh sb="0" eb="2">
      <t>シメイ</t>
    </rPh>
    <phoneticPr fontId="8"/>
  </si>
  <si>
    <t>賞与回数</t>
    <rPh sb="0" eb="2">
      <t>ショウヨ</t>
    </rPh>
    <rPh sb="2" eb="4">
      <t>カイスウ</t>
    </rPh>
    <phoneticPr fontId="8"/>
  </si>
  <si>
    <t>人件費単価</t>
    <rPh sb="0" eb="3">
      <t>ジンケンヒ</t>
    </rPh>
    <rPh sb="3" eb="5">
      <t>タンカ</t>
    </rPh>
    <phoneticPr fontId="8"/>
  </si>
  <si>
    <t>備考</t>
    <rPh sb="0" eb="2">
      <t>ビコウ</t>
    </rPh>
    <phoneticPr fontId="8"/>
  </si>
  <si>
    <t>※ 健保等級の適用にあたっては、補助事業の開始時に適用されている等級に基づく単価を使用すること。</t>
    <rPh sb="2" eb="4">
      <t>ケンポ</t>
    </rPh>
    <rPh sb="4" eb="6">
      <t>トウキュウ</t>
    </rPh>
    <rPh sb="7" eb="9">
      <t>テキヨウ</t>
    </rPh>
    <rPh sb="16" eb="18">
      <t>ホジョ</t>
    </rPh>
    <rPh sb="18" eb="20">
      <t>ジギョウ</t>
    </rPh>
    <rPh sb="21" eb="23">
      <t>カイシ</t>
    </rPh>
    <rPh sb="23" eb="24">
      <t>ジ</t>
    </rPh>
    <rPh sb="25" eb="27">
      <t>テキヨウ</t>
    </rPh>
    <rPh sb="32" eb="34">
      <t>トウキュウ</t>
    </rPh>
    <rPh sb="35" eb="36">
      <t>モト</t>
    </rPh>
    <rPh sb="38" eb="40">
      <t>タンカ</t>
    </rPh>
    <rPh sb="41" eb="43">
      <t>シヨウ</t>
    </rPh>
    <phoneticPr fontId="8"/>
  </si>
  <si>
    <t>※ 健保等級に対応する時間単価一覧表には、下記を用いること。</t>
    <rPh sb="2" eb="4">
      <t>ケンポ</t>
    </rPh>
    <rPh sb="4" eb="6">
      <t>トウキュウ</t>
    </rPh>
    <rPh sb="7" eb="9">
      <t>タイオウ</t>
    </rPh>
    <rPh sb="11" eb="13">
      <t>ジカン</t>
    </rPh>
    <rPh sb="13" eb="15">
      <t>タンカ</t>
    </rPh>
    <rPh sb="15" eb="17">
      <t>イチラン</t>
    </rPh>
    <rPh sb="17" eb="18">
      <t>ヒョウ</t>
    </rPh>
    <rPh sb="21" eb="23">
      <t>カキ</t>
    </rPh>
    <rPh sb="24" eb="25">
      <t>モチ</t>
    </rPh>
    <phoneticPr fontId="8"/>
  </si>
  <si>
    <t>２．健保等級非適用者（年俸制、月給制）</t>
    <rPh sb="2" eb="4">
      <t>ケンポ</t>
    </rPh>
    <rPh sb="4" eb="6">
      <t>トウキュウ</t>
    </rPh>
    <rPh sb="6" eb="7">
      <t>ヒ</t>
    </rPh>
    <rPh sb="7" eb="10">
      <t>テキヨウシャ</t>
    </rPh>
    <rPh sb="11" eb="14">
      <t>ネンポウセイ</t>
    </rPh>
    <rPh sb="15" eb="17">
      <t>ゲッキュウ</t>
    </rPh>
    <rPh sb="17" eb="18">
      <t>セイ</t>
    </rPh>
    <phoneticPr fontId="8"/>
  </si>
  <si>
    <t>月給額</t>
    <rPh sb="0" eb="2">
      <t>ゲッキュウ</t>
    </rPh>
    <rPh sb="2" eb="3">
      <t>ガク</t>
    </rPh>
    <phoneticPr fontId="8"/>
  </si>
  <si>
    <t>※ 健保等級非適用者（年俸制、月給制）については、月給額を算出し、時間単価一覧表の「月給額範囲」に対応する時間単価を適用すること。</t>
    <rPh sb="2" eb="4">
      <t>ケンポ</t>
    </rPh>
    <rPh sb="4" eb="6">
      <t>トウキュウ</t>
    </rPh>
    <rPh sb="6" eb="7">
      <t>ヒ</t>
    </rPh>
    <rPh sb="7" eb="10">
      <t>テキヨウシャ</t>
    </rPh>
    <rPh sb="11" eb="14">
      <t>ネンポウセイ</t>
    </rPh>
    <rPh sb="15" eb="17">
      <t>ゲッキュウ</t>
    </rPh>
    <rPh sb="17" eb="18">
      <t>セイ</t>
    </rPh>
    <rPh sb="25" eb="27">
      <t>ゲッキュウ</t>
    </rPh>
    <rPh sb="27" eb="28">
      <t>ガク</t>
    </rPh>
    <rPh sb="29" eb="31">
      <t>サンシュツ</t>
    </rPh>
    <rPh sb="33" eb="35">
      <t>ジカン</t>
    </rPh>
    <rPh sb="35" eb="37">
      <t>タンカ</t>
    </rPh>
    <rPh sb="37" eb="39">
      <t>イチラン</t>
    </rPh>
    <rPh sb="39" eb="40">
      <t>ヒョウ</t>
    </rPh>
    <rPh sb="42" eb="44">
      <t>ゲッキュウ</t>
    </rPh>
    <rPh sb="44" eb="45">
      <t>ガク</t>
    </rPh>
    <rPh sb="45" eb="47">
      <t>ハンイ</t>
    </rPh>
    <rPh sb="49" eb="51">
      <t>タイオウ</t>
    </rPh>
    <rPh sb="53" eb="55">
      <t>ジカン</t>
    </rPh>
    <rPh sb="55" eb="57">
      <t>タンカ</t>
    </rPh>
    <rPh sb="58" eb="60">
      <t>テキヨウ</t>
    </rPh>
    <phoneticPr fontId="8"/>
  </si>
  <si>
    <t>　　なお、年俸から月給額を算出する場合には、健康保険の報酬月額の算定に準ずること。</t>
    <rPh sb="5" eb="7">
      <t>ネンポウ</t>
    </rPh>
    <rPh sb="9" eb="11">
      <t>ゲッキュウ</t>
    </rPh>
    <rPh sb="11" eb="12">
      <t>ガク</t>
    </rPh>
    <rPh sb="13" eb="15">
      <t>サンシュツ</t>
    </rPh>
    <rPh sb="17" eb="19">
      <t>バアイ</t>
    </rPh>
    <rPh sb="22" eb="24">
      <t>ケンコウ</t>
    </rPh>
    <rPh sb="24" eb="26">
      <t>ホケン</t>
    </rPh>
    <rPh sb="27" eb="29">
      <t>ホウシュウ</t>
    </rPh>
    <rPh sb="29" eb="31">
      <t>ゲツガク</t>
    </rPh>
    <rPh sb="32" eb="34">
      <t>サンテイ</t>
    </rPh>
    <rPh sb="35" eb="36">
      <t>ジュン</t>
    </rPh>
    <phoneticPr fontId="8"/>
  </si>
  <si>
    <t>３．健保等級非適用者（日給制、時給制）</t>
    <rPh sb="2" eb="4">
      <t>ケンポ</t>
    </rPh>
    <rPh sb="4" eb="6">
      <t>トウキュウ</t>
    </rPh>
    <rPh sb="6" eb="7">
      <t>ヒ</t>
    </rPh>
    <rPh sb="7" eb="10">
      <t>テキヨウシャ</t>
    </rPh>
    <rPh sb="11" eb="14">
      <t>ニッキュウセイ</t>
    </rPh>
    <rPh sb="15" eb="18">
      <t>ジキュウセイ</t>
    </rPh>
    <phoneticPr fontId="8"/>
  </si>
  <si>
    <r>
      <t>※１ 給与支払額のうち基本給</t>
    </r>
    <r>
      <rPr>
        <sz val="12"/>
        <rFont val="ＭＳ Ｐ明朝"/>
        <family val="1"/>
        <charset val="128"/>
      </rPr>
      <t>、</t>
    </r>
    <r>
      <rPr>
        <sz val="12"/>
        <rFont val="ＭＳ 明朝"/>
        <family val="1"/>
        <charset val="128"/>
      </rPr>
      <t>家族手当</t>
    </r>
    <r>
      <rPr>
        <sz val="12"/>
        <rFont val="ＭＳ Ｐ明朝"/>
        <family val="1"/>
        <charset val="128"/>
      </rPr>
      <t>、</t>
    </r>
    <r>
      <rPr>
        <sz val="12"/>
        <rFont val="ＭＳ 明朝"/>
        <family val="1"/>
        <charset val="128"/>
      </rPr>
      <t>住居手当</t>
    </r>
    <r>
      <rPr>
        <sz val="12"/>
        <rFont val="ＭＳ Ｐ明朝"/>
        <family val="1"/>
        <charset val="128"/>
      </rPr>
      <t>、</t>
    </r>
    <r>
      <rPr>
        <sz val="12"/>
        <rFont val="ＭＳ 明朝"/>
        <family val="1"/>
        <charset val="128"/>
      </rPr>
      <t>法定福利費</t>
    </r>
    <r>
      <rPr>
        <sz val="12"/>
        <rFont val="ＭＳ Ｐ明朝"/>
        <family val="1"/>
        <charset val="128"/>
      </rPr>
      <t>（</t>
    </r>
    <r>
      <rPr>
        <sz val="12"/>
        <rFont val="ＭＳ 明朝"/>
        <family val="1"/>
        <charset val="128"/>
      </rPr>
      <t>事業主負担分</t>
    </r>
    <r>
      <rPr>
        <sz val="12"/>
        <rFont val="ＭＳ Ｐ明朝"/>
        <family val="1"/>
        <charset val="128"/>
      </rPr>
      <t>）、</t>
    </r>
    <r>
      <rPr>
        <sz val="12"/>
        <rFont val="ＭＳ 明朝"/>
        <family val="1"/>
        <charset val="128"/>
      </rPr>
      <t>管理職手当</t>
    </r>
    <r>
      <rPr>
        <sz val="12"/>
        <rFont val="ＭＳ Ｐ明朝"/>
        <family val="1"/>
        <charset val="128"/>
      </rPr>
      <t>（</t>
    </r>
    <r>
      <rPr>
        <sz val="12"/>
        <rFont val="ＭＳ 明朝"/>
        <family val="1"/>
        <charset val="128"/>
      </rPr>
      <t>技能職に対する手当を含む</t>
    </r>
    <r>
      <rPr>
        <sz val="12"/>
        <rFont val="ＭＳ Ｐ明朝"/>
        <family val="1"/>
        <charset val="128"/>
      </rPr>
      <t>）、</t>
    </r>
    <r>
      <rPr>
        <sz val="12"/>
        <rFont val="ＭＳ 明朝"/>
        <family val="1"/>
        <charset val="128"/>
      </rPr>
      <t>通勤手当</t>
    </r>
    <r>
      <rPr>
        <sz val="12"/>
        <rFont val="ＭＳ Ｐ明朝"/>
        <family val="1"/>
        <charset val="128"/>
      </rPr>
      <t>、</t>
    </r>
    <r>
      <rPr>
        <sz val="12"/>
        <rFont val="ＭＳ 明朝"/>
        <family val="1"/>
        <charset val="128"/>
      </rPr>
      <t>賞与のみの額。</t>
    </r>
    <rPh sb="3" eb="5">
      <t>キュウヨ</t>
    </rPh>
    <rPh sb="5" eb="7">
      <t>シハライ</t>
    </rPh>
    <rPh sb="7" eb="8">
      <t>ガク</t>
    </rPh>
    <rPh sb="11" eb="14">
      <t>キホンキュウ</t>
    </rPh>
    <rPh sb="15" eb="17">
      <t>カゾク</t>
    </rPh>
    <rPh sb="17" eb="19">
      <t>テアテ</t>
    </rPh>
    <rPh sb="20" eb="22">
      <t>ジュウキョ</t>
    </rPh>
    <rPh sb="22" eb="24">
      <t>テアテ</t>
    </rPh>
    <rPh sb="25" eb="27">
      <t>ホウテイ</t>
    </rPh>
    <rPh sb="27" eb="29">
      <t>フクリ</t>
    </rPh>
    <rPh sb="29" eb="30">
      <t>ヒ</t>
    </rPh>
    <rPh sb="31" eb="34">
      <t>ジギョウヌシ</t>
    </rPh>
    <rPh sb="34" eb="37">
      <t>フタンブン</t>
    </rPh>
    <rPh sb="39" eb="41">
      <t>カンリ</t>
    </rPh>
    <rPh sb="41" eb="42">
      <t>ショク</t>
    </rPh>
    <rPh sb="42" eb="44">
      <t>テアテ</t>
    </rPh>
    <phoneticPr fontId="8"/>
  </si>
  <si>
    <t xml:space="preserve">     退職金、残業手当、休日出勤手当、福利厚生要素のある食事手当等を含まない。</t>
    <rPh sb="5" eb="8">
      <t>タイショクキン</t>
    </rPh>
    <rPh sb="9" eb="11">
      <t>ザンギョウ</t>
    </rPh>
    <rPh sb="11" eb="13">
      <t>テアテ</t>
    </rPh>
    <rPh sb="14" eb="16">
      <t>キュウジツ</t>
    </rPh>
    <rPh sb="16" eb="18">
      <t>シュッキン</t>
    </rPh>
    <rPh sb="18" eb="20">
      <t>テアテ</t>
    </rPh>
    <rPh sb="21" eb="23">
      <t>フクリ</t>
    </rPh>
    <rPh sb="23" eb="25">
      <t>コウセイ</t>
    </rPh>
    <rPh sb="25" eb="27">
      <t>ヨウソ</t>
    </rPh>
    <rPh sb="30" eb="32">
      <t>ショクジ</t>
    </rPh>
    <rPh sb="32" eb="34">
      <t>テアテ</t>
    </rPh>
    <rPh sb="34" eb="35">
      <t>トウ</t>
    </rPh>
    <rPh sb="36" eb="37">
      <t>フク</t>
    </rPh>
    <phoneticPr fontId="8"/>
  </si>
  <si>
    <t>※２ 就業規則又は個別の労働契約で定められた所定労働時間。</t>
    <rPh sb="3" eb="5">
      <t>シュウギョウ</t>
    </rPh>
    <rPh sb="5" eb="7">
      <t>キソク</t>
    </rPh>
    <rPh sb="7" eb="8">
      <t>マタ</t>
    </rPh>
    <rPh sb="9" eb="11">
      <t>コベツ</t>
    </rPh>
    <rPh sb="12" eb="14">
      <t>ロウドウ</t>
    </rPh>
    <rPh sb="14" eb="16">
      <t>ケイヤク</t>
    </rPh>
    <rPh sb="17" eb="18">
      <t>サダ</t>
    </rPh>
    <rPh sb="22" eb="24">
      <t>ショテイ</t>
    </rPh>
    <rPh sb="24" eb="26">
      <t>ロウドウ</t>
    </rPh>
    <rPh sb="26" eb="28">
      <t>ジカン</t>
    </rPh>
    <phoneticPr fontId="8"/>
  </si>
  <si>
    <t>（注）新たに雇用する者の場合、既に合意している条件に基づく健保等級等で申請すること（原則、交付決定後に変更はできない）。</t>
    <rPh sb="1" eb="2">
      <t>チュウ</t>
    </rPh>
    <rPh sb="3" eb="4">
      <t>アラ</t>
    </rPh>
    <rPh sb="6" eb="8">
      <t>コヨウ</t>
    </rPh>
    <rPh sb="10" eb="11">
      <t>モノ</t>
    </rPh>
    <rPh sb="12" eb="14">
      <t>バアイ</t>
    </rPh>
    <rPh sb="15" eb="16">
      <t>スデ</t>
    </rPh>
    <rPh sb="17" eb="19">
      <t>ゴウイ</t>
    </rPh>
    <rPh sb="23" eb="25">
      <t>ジョウケン</t>
    </rPh>
    <rPh sb="26" eb="27">
      <t>モト</t>
    </rPh>
    <rPh sb="29" eb="31">
      <t>ケンポ</t>
    </rPh>
    <rPh sb="31" eb="33">
      <t>トウキュウ</t>
    </rPh>
    <rPh sb="33" eb="34">
      <t>トウ</t>
    </rPh>
    <rPh sb="35" eb="37">
      <t>シンセイ</t>
    </rPh>
    <rPh sb="42" eb="44">
      <t>ゲンソク</t>
    </rPh>
    <rPh sb="45" eb="47">
      <t>コウフ</t>
    </rPh>
    <rPh sb="47" eb="49">
      <t>ケッテイ</t>
    </rPh>
    <rPh sb="49" eb="50">
      <t>ゴ</t>
    </rPh>
    <rPh sb="51" eb="53">
      <t>ヘンコウ</t>
    </rPh>
    <phoneticPr fontId="8"/>
  </si>
  <si>
    <t>費用細目</t>
    <rPh sb="0" eb="2">
      <t>ヒヨウ</t>
    </rPh>
    <rPh sb="2" eb="4">
      <t>サイモク</t>
    </rPh>
    <phoneticPr fontId="3"/>
  </si>
  <si>
    <t>No.</t>
    <phoneticPr fontId="3"/>
  </si>
  <si>
    <t>　　　</t>
    <phoneticPr fontId="3"/>
  </si>
  <si>
    <t>等級</t>
    <rPh sb="0" eb="2">
      <t>トウキュウ</t>
    </rPh>
    <phoneticPr fontId="8"/>
  </si>
  <si>
    <t>単価A</t>
    <rPh sb="0" eb="2">
      <t>タンカ</t>
    </rPh>
    <phoneticPr fontId="8"/>
  </si>
  <si>
    <t>単価B</t>
    <rPh sb="0" eb="2">
      <t>タンカ</t>
    </rPh>
    <phoneticPr fontId="8"/>
  </si>
  <si>
    <t>月給範囲下限</t>
    <rPh sb="0" eb="2">
      <t>ゲッキュウ</t>
    </rPh>
    <rPh sb="2" eb="4">
      <t>ハンイ</t>
    </rPh>
    <rPh sb="4" eb="6">
      <t>カゲン</t>
    </rPh>
    <phoneticPr fontId="8"/>
  </si>
  <si>
    <t>上限</t>
    <rPh sb="0" eb="2">
      <t>ジョウゲン</t>
    </rPh>
    <phoneticPr fontId="8"/>
  </si>
  <si>
    <t>単価</t>
    <rPh sb="0" eb="2">
      <t>タンカ</t>
    </rPh>
    <phoneticPr fontId="8"/>
  </si>
  <si>
    <t>細目</t>
    <rPh sb="0" eb="2">
      <t>サイモク</t>
    </rPh>
    <phoneticPr fontId="3"/>
  </si>
  <si>
    <t>人件費氏名</t>
    <rPh sb="0" eb="3">
      <t>ジンケンヒ</t>
    </rPh>
    <rPh sb="3" eb="5">
      <t>シメイ</t>
    </rPh>
    <phoneticPr fontId="3"/>
  </si>
  <si>
    <t/>
  </si>
  <si>
    <t>投入人件費
見込（円）</t>
    <rPh sb="0" eb="2">
      <t>トウニュウ</t>
    </rPh>
    <rPh sb="2" eb="5">
      <t>ジンケンヒ</t>
    </rPh>
    <rPh sb="6" eb="8">
      <t>ミコ</t>
    </rPh>
    <rPh sb="9" eb="10">
      <t>エン</t>
    </rPh>
    <phoneticPr fontId="3"/>
  </si>
  <si>
    <t>人件費総計（円）</t>
    <rPh sb="0" eb="3">
      <t>ジンケンヒ</t>
    </rPh>
    <rPh sb="3" eb="5">
      <t>ソウケイ</t>
    </rPh>
    <rPh sb="6" eb="7">
      <t>エン</t>
    </rPh>
    <phoneticPr fontId="3"/>
  </si>
  <si>
    <r>
      <t>健保等級</t>
    </r>
    <r>
      <rPr>
        <vertAlign val="superscript"/>
        <sz val="11"/>
        <rFont val="ＭＳ 明朝"/>
        <family val="1"/>
        <charset val="128"/>
      </rPr>
      <t>※</t>
    </r>
    <rPh sb="0" eb="2">
      <t>ケンポ</t>
    </rPh>
    <rPh sb="2" eb="4">
      <t>トウキュウ</t>
    </rPh>
    <phoneticPr fontId="8"/>
  </si>
  <si>
    <r>
      <t>日給額</t>
    </r>
    <r>
      <rPr>
        <vertAlign val="superscript"/>
        <sz val="11"/>
        <rFont val="ＭＳ 明朝"/>
        <family val="1"/>
        <charset val="128"/>
      </rPr>
      <t>※1</t>
    </r>
    <rPh sb="0" eb="2">
      <t>ニッキュウ</t>
    </rPh>
    <rPh sb="2" eb="3">
      <t>ガク</t>
    </rPh>
    <phoneticPr fontId="8"/>
  </si>
  <si>
    <r>
      <t>所定労働時間</t>
    </r>
    <r>
      <rPr>
        <vertAlign val="superscript"/>
        <sz val="11"/>
        <rFont val="ＭＳ 明朝"/>
        <family val="1"/>
        <charset val="128"/>
      </rPr>
      <t>※２</t>
    </r>
    <rPh sb="0" eb="2">
      <t>ショテイ</t>
    </rPh>
    <rPh sb="2" eb="4">
      <t>ロウドウ</t>
    </rPh>
    <rPh sb="4" eb="6">
      <t>ジカン</t>
    </rPh>
    <phoneticPr fontId="8"/>
  </si>
  <si>
    <t>※３ 時給から日給額を算出する場合には、時給額に所定労働時間を乗じ額に、※１に記入の各種手当等の額を加算して算出すること。</t>
    <rPh sb="3" eb="5">
      <t>ジキュウ</t>
    </rPh>
    <rPh sb="7" eb="9">
      <t>ニッキュウ</t>
    </rPh>
    <rPh sb="9" eb="10">
      <t>ガク</t>
    </rPh>
    <rPh sb="11" eb="13">
      <t>サンシュツ</t>
    </rPh>
    <rPh sb="15" eb="17">
      <t>バアイ</t>
    </rPh>
    <rPh sb="20" eb="22">
      <t>ジキュウ</t>
    </rPh>
    <rPh sb="22" eb="23">
      <t>ガク</t>
    </rPh>
    <rPh sb="24" eb="26">
      <t>ショテイ</t>
    </rPh>
    <rPh sb="26" eb="28">
      <t>ロウドウ</t>
    </rPh>
    <rPh sb="28" eb="30">
      <t>ジカン</t>
    </rPh>
    <rPh sb="31" eb="32">
      <t>ジョウ</t>
    </rPh>
    <rPh sb="33" eb="34">
      <t>ガク</t>
    </rPh>
    <rPh sb="42" eb="44">
      <t>カクシュ</t>
    </rPh>
    <rPh sb="44" eb="46">
      <t>テアテ</t>
    </rPh>
    <rPh sb="46" eb="47">
      <t>トウ</t>
    </rPh>
    <rPh sb="48" eb="49">
      <t>ガク</t>
    </rPh>
    <rPh sb="50" eb="52">
      <t>カサン</t>
    </rPh>
    <rPh sb="54" eb="56">
      <t>サンシュツ</t>
    </rPh>
    <phoneticPr fontId="8"/>
  </si>
  <si>
    <t>備考（月給額の算出式を記入）</t>
    <rPh sb="0" eb="2">
      <t>ビコウ</t>
    </rPh>
    <rPh sb="3" eb="5">
      <t>ゲッキュウ</t>
    </rPh>
    <rPh sb="5" eb="6">
      <t>ガク</t>
    </rPh>
    <rPh sb="7" eb="9">
      <t>サンシュツ</t>
    </rPh>
    <rPh sb="9" eb="10">
      <t>シキ</t>
    </rPh>
    <phoneticPr fontId="8"/>
  </si>
  <si>
    <t>費用総計（円）</t>
    <phoneticPr fontId="3"/>
  </si>
  <si>
    <t>類型</t>
    <rPh sb="0" eb="2">
      <t>ルイケイ</t>
    </rPh>
    <phoneticPr fontId="3"/>
  </si>
  <si>
    <t>事業者名</t>
    <rPh sb="0" eb="3">
      <t>ジギョウシャ</t>
    </rPh>
    <rPh sb="3" eb="4">
      <t>メイ</t>
    </rPh>
    <phoneticPr fontId="3"/>
  </si>
  <si>
    <t>類型</t>
    <rPh sb="0" eb="2">
      <t>ルイケイ</t>
    </rPh>
    <phoneticPr fontId="3"/>
  </si>
  <si>
    <t>Ａ</t>
    <phoneticPr fontId="3"/>
  </si>
  <si>
    <t>Ｂ</t>
    <phoneticPr fontId="3"/>
  </si>
  <si>
    <t>Ｃ</t>
    <phoneticPr fontId="3"/>
  </si>
  <si>
    <t>費用内容</t>
    <rPh sb="0" eb="2">
      <t>ヒヨウ</t>
    </rPh>
    <rPh sb="2" eb="4">
      <t>ナイヨウ</t>
    </rPh>
    <phoneticPr fontId="3"/>
  </si>
  <si>
    <t>Ｄ</t>
    <phoneticPr fontId="3"/>
  </si>
  <si>
    <t>印</t>
    <rPh sb="0" eb="1">
      <t>イン</t>
    </rPh>
    <phoneticPr fontId="8"/>
  </si>
  <si>
    <t>会社名</t>
    <rPh sb="0" eb="3">
      <t>カイシャメイ</t>
    </rPh>
    <phoneticPr fontId="8"/>
  </si>
  <si>
    <t>（様式第１）</t>
    <phoneticPr fontId="8"/>
  </si>
  <si>
    <t>　　代表理事　　赤池　　学　　殿</t>
    <phoneticPr fontId="3"/>
  </si>
  <si>
    <t>一般社団法人 環境共創イニシアチブ</t>
    <phoneticPr fontId="3"/>
  </si>
  <si>
    <t>住所</t>
    <rPh sb="0" eb="2">
      <t>ジュウショ</t>
    </rPh>
    <phoneticPr fontId="8"/>
  </si>
  <si>
    <t>１．間接補助事業の名称</t>
    <phoneticPr fontId="8"/>
  </si>
  <si>
    <t>２．間接補助事業の目的及び内容</t>
    <phoneticPr fontId="8"/>
  </si>
  <si>
    <t>３．間接補助事業の開始及び完了予定日</t>
    <phoneticPr fontId="8"/>
  </si>
  <si>
    <t>４．間接補助事業に要する経費、補助対象経費、補助金交付申請額、およびその配分額</t>
    <phoneticPr fontId="8"/>
  </si>
  <si>
    <t>（注１）申請書には、次の事項を記載した書面を添付すること。</t>
    <phoneticPr fontId="3"/>
  </si>
  <si>
    <t>（2） その他ＳＩＩが指示する書面</t>
    <phoneticPr fontId="3"/>
  </si>
  <si>
    <t>（別添）</t>
    <rPh sb="1" eb="3">
      <t>ベッテン</t>
    </rPh>
    <phoneticPr fontId="3"/>
  </si>
  <si>
    <t>役員名簿</t>
    <phoneticPr fontId="3"/>
  </si>
  <si>
    <t>氏名カナ</t>
    <phoneticPr fontId="3"/>
  </si>
  <si>
    <t>氏名漢字</t>
    <phoneticPr fontId="3"/>
  </si>
  <si>
    <t>生年月日</t>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</si>
  <si>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</si>
  <si>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</si>
  <si>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</si>
  <si>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</si>
  <si>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</si>
  <si>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会社名</t>
    <rPh sb="0" eb="3">
      <t>カイシャメイ</t>
    </rPh>
    <phoneticPr fontId="3"/>
  </si>
  <si>
    <t>役職名</t>
    <rPh sb="0" eb="3">
      <t>ヤクショクメイ</t>
    </rPh>
    <phoneticPr fontId="3"/>
  </si>
  <si>
    <t>（注）</t>
    <rPh sb="1" eb="2">
      <t>チュウ</t>
    </rPh>
    <phoneticPr fontId="3"/>
  </si>
  <si>
    <t>　役員名簿については、氏名カナ（半角、姓と名の間も半角で１マス空け）、氏名漢字（全角、姓と名の間も全角で１マス空け）、生年月日（半角で大正はT、昭和はS、平成はH、数字は２桁半角）、性別（半角で男性はM、女性はF）、会社名および役職名を記入する。
　また、外国人については、氏名欄にはアルファベットを、氏名カナ欄は当該アルファベットのカナ読みを記入すること。</t>
    <phoneticPr fontId="3"/>
  </si>
  <si>
    <t>住所</t>
    <rPh sb="0" eb="2">
      <t>ジュウショ</t>
    </rPh>
    <phoneticPr fontId="3"/>
  </si>
  <si>
    <t>代表者役職</t>
    <rPh sb="0" eb="2">
      <t>ダイヒョウ</t>
    </rPh>
    <rPh sb="2" eb="3">
      <t>シャ</t>
    </rPh>
    <rPh sb="3" eb="5">
      <t>ヤクショク</t>
    </rPh>
    <phoneticPr fontId="3"/>
  </si>
  <si>
    <t>氏名</t>
    <rPh sb="0" eb="2">
      <t>シメイ</t>
    </rPh>
    <phoneticPr fontId="3"/>
  </si>
  <si>
    <t>代表者役職</t>
    <rPh sb="0" eb="3">
      <t>ダイヒョウシャ</t>
    </rPh>
    <rPh sb="3" eb="5">
      <t>ヤクショク</t>
    </rPh>
    <phoneticPr fontId="8"/>
  </si>
  <si>
    <t>代表者名</t>
    <rPh sb="0" eb="3">
      <t>ダイヒョウシャ</t>
    </rPh>
    <rPh sb="3" eb="4">
      <t>メイ</t>
    </rPh>
    <phoneticPr fontId="3"/>
  </si>
  <si>
    <t>資本金または出資の総額</t>
    <rPh sb="0" eb="3">
      <t>シホンキン</t>
    </rPh>
    <rPh sb="6" eb="8">
      <t>シュッシ</t>
    </rPh>
    <rPh sb="9" eb="11">
      <t>ソウガク</t>
    </rPh>
    <phoneticPr fontId="3"/>
  </si>
  <si>
    <t>常時雇用する従業員数</t>
    <rPh sb="0" eb="2">
      <t>ジョウジ</t>
    </rPh>
    <rPh sb="2" eb="4">
      <t>コヨウ</t>
    </rPh>
    <rPh sb="6" eb="9">
      <t>ジュウギョウイン</t>
    </rPh>
    <rPh sb="9" eb="10">
      <t>スウ</t>
    </rPh>
    <phoneticPr fontId="3"/>
  </si>
  <si>
    <t>担当者情報</t>
    <rPh sb="0" eb="3">
      <t>タントウシャ</t>
    </rPh>
    <rPh sb="3" eb="5">
      <t>ジョウホウ</t>
    </rPh>
    <phoneticPr fontId="3"/>
  </si>
  <si>
    <t>部署</t>
    <rPh sb="0" eb="2">
      <t>ブショ</t>
    </rPh>
    <phoneticPr fontId="3"/>
  </si>
  <si>
    <t>書類送付先住所</t>
    <rPh sb="0" eb="2">
      <t>ショルイ</t>
    </rPh>
    <rPh sb="2" eb="4">
      <t>ソウフ</t>
    </rPh>
    <rPh sb="4" eb="5">
      <t>サキ</t>
    </rPh>
    <rPh sb="5" eb="7">
      <t>ジュウショ</t>
    </rPh>
    <phoneticPr fontId="3"/>
  </si>
  <si>
    <t>要件確認</t>
    <rPh sb="0" eb="2">
      <t>ヨウケン</t>
    </rPh>
    <rPh sb="2" eb="4">
      <t>カクニン</t>
    </rPh>
    <phoneticPr fontId="3"/>
  </si>
  <si>
    <t>予算決算及び会計令第７０条及び第７１条の規定への該当</t>
    <rPh sb="0" eb="2">
      <t>ヨサン</t>
    </rPh>
    <rPh sb="2" eb="4">
      <t>ケッサン</t>
    </rPh>
    <rPh sb="4" eb="5">
      <t>オヨ</t>
    </rPh>
    <rPh sb="6" eb="8">
      <t>カイケイ</t>
    </rPh>
    <rPh sb="8" eb="9">
      <t>レイ</t>
    </rPh>
    <rPh sb="9" eb="10">
      <t>ダイ</t>
    </rPh>
    <rPh sb="12" eb="13">
      <t>ジョウ</t>
    </rPh>
    <rPh sb="13" eb="14">
      <t>オヨ</t>
    </rPh>
    <rPh sb="15" eb="16">
      <t>ダイ</t>
    </rPh>
    <rPh sb="18" eb="19">
      <t>ジョウ</t>
    </rPh>
    <rPh sb="20" eb="22">
      <t>キテイ</t>
    </rPh>
    <rPh sb="24" eb="26">
      <t>ガイトウ</t>
    </rPh>
    <phoneticPr fontId="3"/>
  </si>
  <si>
    <t>事業者情報</t>
    <rPh sb="0" eb="3">
      <t>ジギョウシャ</t>
    </rPh>
    <rPh sb="3" eb="5">
      <t>ジョウホウ</t>
    </rPh>
    <phoneticPr fontId="3"/>
  </si>
  <si>
    <t>事業者担当者情報</t>
    <rPh sb="0" eb="3">
      <t>ジギョウシャ</t>
    </rPh>
    <rPh sb="3" eb="6">
      <t>タントウシャ</t>
    </rPh>
    <rPh sb="6" eb="8">
      <t>ジョウホウ</t>
    </rPh>
    <phoneticPr fontId="3"/>
  </si>
  <si>
    <t>主要株主
（保有割合20％以上を全て記載）</t>
    <rPh sb="0" eb="2">
      <t>シュヨウ</t>
    </rPh>
    <rPh sb="2" eb="4">
      <t>カブヌシ</t>
    </rPh>
    <rPh sb="6" eb="8">
      <t>ホユウ</t>
    </rPh>
    <rPh sb="8" eb="10">
      <t>ワリアイ</t>
    </rPh>
    <rPh sb="13" eb="15">
      <t>イジョウ</t>
    </rPh>
    <rPh sb="16" eb="17">
      <t>スベ</t>
    </rPh>
    <rPh sb="18" eb="20">
      <t>キサイ</t>
    </rPh>
    <phoneticPr fontId="3"/>
  </si>
  <si>
    <t>基本情報</t>
    <rPh sb="0" eb="2">
      <t>キホン</t>
    </rPh>
    <rPh sb="2" eb="4">
      <t>ジョウホウ</t>
    </rPh>
    <phoneticPr fontId="3"/>
  </si>
  <si>
    <t>基本情報と同じ</t>
    <rPh sb="0" eb="2">
      <t>キホン</t>
    </rPh>
    <rPh sb="2" eb="4">
      <t>ジョウホウ</t>
    </rPh>
    <rPh sb="5" eb="6">
      <t>オナ</t>
    </rPh>
    <phoneticPr fontId="3"/>
  </si>
  <si>
    <t>担当者役職①</t>
    <rPh sb="0" eb="3">
      <t>タントウシャ</t>
    </rPh>
    <rPh sb="3" eb="5">
      <t>ヤクショク</t>
    </rPh>
    <phoneticPr fontId="3"/>
  </si>
  <si>
    <t>担当者氏名①</t>
    <rPh sb="0" eb="3">
      <t>タントウシャ</t>
    </rPh>
    <rPh sb="3" eb="5">
      <t>シメイ</t>
    </rPh>
    <phoneticPr fontId="3"/>
  </si>
  <si>
    <t>電話番号①</t>
    <rPh sb="0" eb="2">
      <t>デンワ</t>
    </rPh>
    <rPh sb="2" eb="4">
      <t>バンゴウ</t>
    </rPh>
    <phoneticPr fontId="3"/>
  </si>
  <si>
    <t>メールアドレス①</t>
    <phoneticPr fontId="3"/>
  </si>
  <si>
    <t>担当者役職②</t>
    <rPh sb="0" eb="3">
      <t>タントウシャ</t>
    </rPh>
    <rPh sb="3" eb="5">
      <t>ヤクショク</t>
    </rPh>
    <phoneticPr fontId="3"/>
  </si>
  <si>
    <t>担当者氏名②</t>
    <rPh sb="0" eb="3">
      <t>タントウシャ</t>
    </rPh>
    <rPh sb="3" eb="5">
      <t>シメイ</t>
    </rPh>
    <phoneticPr fontId="3"/>
  </si>
  <si>
    <t>電話番号②</t>
    <rPh sb="0" eb="2">
      <t>デンワ</t>
    </rPh>
    <rPh sb="2" eb="4">
      <t>バンゴウ</t>
    </rPh>
    <phoneticPr fontId="3"/>
  </si>
  <si>
    <t>メールアドレス②</t>
    <phoneticPr fontId="3"/>
  </si>
  <si>
    <t>担当者役職③</t>
    <rPh sb="0" eb="3">
      <t>タントウシャ</t>
    </rPh>
    <rPh sb="3" eb="5">
      <t>ヤクショク</t>
    </rPh>
    <phoneticPr fontId="3"/>
  </si>
  <si>
    <t>担当者氏名③</t>
    <rPh sb="0" eb="3">
      <t>タントウシャ</t>
    </rPh>
    <rPh sb="3" eb="5">
      <t>シメイ</t>
    </rPh>
    <phoneticPr fontId="3"/>
  </si>
  <si>
    <t>電話番号③</t>
    <rPh sb="0" eb="2">
      <t>デンワ</t>
    </rPh>
    <rPh sb="2" eb="4">
      <t>バンゴウ</t>
    </rPh>
    <phoneticPr fontId="3"/>
  </si>
  <si>
    <t>メールアドレス③</t>
    <phoneticPr fontId="3"/>
  </si>
  <si>
    <t>書類作成者</t>
    <rPh sb="0" eb="2">
      <t>ショルイ</t>
    </rPh>
    <rPh sb="2" eb="5">
      <t>サクセイシャ</t>
    </rPh>
    <phoneticPr fontId="3"/>
  </si>
  <si>
    <t>キャッシュフロー</t>
    <phoneticPr fontId="3"/>
  </si>
  <si>
    <t>費目</t>
    <rPh sb="0" eb="2">
      <t>ヒモク</t>
    </rPh>
    <phoneticPr fontId="3"/>
  </si>
  <si>
    <t>2019年</t>
    <rPh sb="4" eb="5">
      <t>ネン</t>
    </rPh>
    <phoneticPr fontId="3"/>
  </si>
  <si>
    <t>4月</t>
  </si>
  <si>
    <t>5月</t>
  </si>
  <si>
    <t>6月</t>
  </si>
  <si>
    <t>7月</t>
  </si>
  <si>
    <t>8月</t>
  </si>
  <si>
    <t>9月</t>
  </si>
  <si>
    <t>10月</t>
  </si>
  <si>
    <t>11月</t>
  </si>
  <si>
    <t>12月</t>
  </si>
  <si>
    <t>1月</t>
  </si>
  <si>
    <t>2月</t>
  </si>
  <si>
    <t>3月</t>
  </si>
  <si>
    <t>営業活動</t>
    <rPh sb="0" eb="2">
      <t>エイギョウ</t>
    </rPh>
    <rPh sb="2" eb="4">
      <t>カツドウ</t>
    </rPh>
    <phoneticPr fontId="3"/>
  </si>
  <si>
    <t>in</t>
    <phoneticPr fontId="3"/>
  </si>
  <si>
    <t>①売上</t>
    <rPh sb="1" eb="2">
      <t>ウ</t>
    </rPh>
    <rPh sb="2" eb="3">
      <t>ア</t>
    </rPh>
    <phoneticPr fontId="3"/>
  </si>
  <si>
    <t>CF</t>
    <phoneticPr fontId="3"/>
  </si>
  <si>
    <t>out</t>
    <phoneticPr fontId="3"/>
  </si>
  <si>
    <t>②仕入・開発経費</t>
    <rPh sb="1" eb="3">
      <t>シイ</t>
    </rPh>
    <rPh sb="4" eb="6">
      <t>カイハツ</t>
    </rPh>
    <rPh sb="6" eb="8">
      <t>ケイヒ</t>
    </rPh>
    <phoneticPr fontId="3"/>
  </si>
  <si>
    <t>③役員報酬・社員給与</t>
    <rPh sb="1" eb="3">
      <t>ヤクイン</t>
    </rPh>
    <rPh sb="3" eb="5">
      <t>ホウシュウ</t>
    </rPh>
    <rPh sb="6" eb="8">
      <t>シャイン</t>
    </rPh>
    <rPh sb="8" eb="10">
      <t>キュウヨ</t>
    </rPh>
    <phoneticPr fontId="3"/>
  </si>
  <si>
    <t>投資活動</t>
    <rPh sb="0" eb="2">
      <t>トウシ</t>
    </rPh>
    <rPh sb="2" eb="4">
      <t>カツドウ</t>
    </rPh>
    <phoneticPr fontId="3"/>
  </si>
  <si>
    <t>in</t>
    <phoneticPr fontId="3"/>
  </si>
  <si>
    <t>④固定資産・有価証券売却</t>
    <rPh sb="1" eb="3">
      <t>コテイ</t>
    </rPh>
    <rPh sb="3" eb="5">
      <t>シサン</t>
    </rPh>
    <rPh sb="6" eb="8">
      <t>ユウカ</t>
    </rPh>
    <rPh sb="8" eb="10">
      <t>ショウケン</t>
    </rPh>
    <rPh sb="10" eb="12">
      <t>バイキャク</t>
    </rPh>
    <phoneticPr fontId="3"/>
  </si>
  <si>
    <t>⑤固定資産・有価証券購入</t>
    <rPh sb="1" eb="3">
      <t>コテイ</t>
    </rPh>
    <rPh sb="3" eb="5">
      <t>シサン</t>
    </rPh>
    <rPh sb="6" eb="8">
      <t>ユウカ</t>
    </rPh>
    <rPh sb="8" eb="10">
      <t>ショウケン</t>
    </rPh>
    <rPh sb="10" eb="12">
      <t>コウニュウ</t>
    </rPh>
    <phoneticPr fontId="3"/>
  </si>
  <si>
    <t>財務活動</t>
    <rPh sb="0" eb="2">
      <t>ザイム</t>
    </rPh>
    <rPh sb="2" eb="4">
      <t>カツドウ</t>
    </rPh>
    <phoneticPr fontId="3"/>
  </si>
  <si>
    <t>⑥株式発行収入（資金調達）</t>
    <rPh sb="5" eb="7">
      <t>シュウニュウ</t>
    </rPh>
    <rPh sb="8" eb="10">
      <t>シキン</t>
    </rPh>
    <rPh sb="10" eb="12">
      <t>チョウタツ</t>
    </rPh>
    <phoneticPr fontId="3"/>
  </si>
  <si>
    <t>⑦借入金収入（融資）</t>
    <rPh sb="7" eb="9">
      <t>ユウシ</t>
    </rPh>
    <phoneticPr fontId="3"/>
  </si>
  <si>
    <t>⑧借入金返済・配当金支払</t>
    <rPh sb="4" eb="6">
      <t>ヘンサイ</t>
    </rPh>
    <rPh sb="7" eb="10">
      <t>ハイトウキン</t>
    </rPh>
    <rPh sb="10" eb="12">
      <t>シハラ</t>
    </rPh>
    <phoneticPr fontId="3"/>
  </si>
  <si>
    <t>⑨その他雑収入・支出等</t>
    <rPh sb="3" eb="4">
      <t>ホカ</t>
    </rPh>
    <rPh sb="4" eb="7">
      <t>ザツシュウニュウ</t>
    </rPh>
    <rPh sb="8" eb="10">
      <t>シシュツ</t>
    </rPh>
    <rPh sb="10" eb="11">
      <t>トウ</t>
    </rPh>
    <phoneticPr fontId="3"/>
  </si>
  <si>
    <t>ネットバーンレート（④、⑥、⑦によるキャッシュインを除く）</t>
    <rPh sb="26" eb="27">
      <t>ノゾ</t>
    </rPh>
    <phoneticPr fontId="3"/>
  </si>
  <si>
    <t>平均ネットバーンレート</t>
    <rPh sb="0" eb="2">
      <t>ヘイキン</t>
    </rPh>
    <phoneticPr fontId="3"/>
  </si>
  <si>
    <t>上記表についての特記事項</t>
    <rPh sb="0" eb="2">
      <t>ジョウキ</t>
    </rPh>
    <rPh sb="2" eb="3">
      <t>ヒョウ</t>
    </rPh>
    <rPh sb="8" eb="10">
      <t>トッキ</t>
    </rPh>
    <rPh sb="10" eb="12">
      <t>ジコウ</t>
    </rPh>
    <phoneticPr fontId="3"/>
  </si>
  <si>
    <t>書式</t>
    <rPh sb="0" eb="2">
      <t>ショシキ</t>
    </rPh>
    <phoneticPr fontId="8"/>
  </si>
  <si>
    <t>交付申請書</t>
    <rPh sb="0" eb="2">
      <t>コウフ</t>
    </rPh>
    <rPh sb="2" eb="5">
      <t>シンセイショ</t>
    </rPh>
    <phoneticPr fontId="8"/>
  </si>
  <si>
    <t>指定
（様式第１）</t>
    <rPh sb="0" eb="2">
      <t>シテイ</t>
    </rPh>
    <rPh sb="4" eb="6">
      <t>ヨウシキ</t>
    </rPh>
    <rPh sb="6" eb="7">
      <t>ダイ</t>
    </rPh>
    <phoneticPr fontId="8"/>
  </si>
  <si>
    <t>補助事業概要説明書</t>
    <rPh sb="0" eb="2">
      <t>ホジョ</t>
    </rPh>
    <rPh sb="2" eb="4">
      <t>ジギョウ</t>
    </rPh>
    <rPh sb="4" eb="6">
      <t>ガイヨウ</t>
    </rPh>
    <rPh sb="6" eb="9">
      <t>セツメイショ</t>
    </rPh>
    <phoneticPr fontId="8"/>
  </si>
  <si>
    <t>支出計画書</t>
    <rPh sb="0" eb="2">
      <t>シシュツ</t>
    </rPh>
    <rPh sb="2" eb="5">
      <t>ケイカクショ</t>
    </rPh>
    <phoneticPr fontId="8"/>
  </si>
  <si>
    <t>指定
（別添２）</t>
    <rPh sb="0" eb="2">
      <t>シテイ</t>
    </rPh>
    <rPh sb="4" eb="6">
      <t>ベッテン</t>
    </rPh>
    <phoneticPr fontId="8"/>
  </si>
  <si>
    <t>想定される支援計画に基づき、支出に係る各費目の内訳および合計を算出すること。</t>
  </si>
  <si>
    <t>自由</t>
    <rPh sb="0" eb="2">
      <t>ジユウ</t>
    </rPh>
    <phoneticPr fontId="8"/>
  </si>
  <si>
    <t>【人件費が含まれる場合のみ】
人件費単価計算書</t>
    <rPh sb="1" eb="4">
      <t>ジンケンヒ</t>
    </rPh>
    <rPh sb="5" eb="6">
      <t>フク</t>
    </rPh>
    <rPh sb="9" eb="11">
      <t>バアイ</t>
    </rPh>
    <rPh sb="15" eb="18">
      <t>ジンケンヒ</t>
    </rPh>
    <rPh sb="18" eb="20">
      <t>タンカ</t>
    </rPh>
    <rPh sb="20" eb="23">
      <t>ケイサンショ</t>
    </rPh>
    <phoneticPr fontId="8"/>
  </si>
  <si>
    <t>【人件費が含まれる場合のみ】
人件費計算根拠</t>
    <rPh sb="1" eb="4">
      <t>ジンケンヒ</t>
    </rPh>
    <rPh sb="5" eb="6">
      <t>フク</t>
    </rPh>
    <rPh sb="9" eb="11">
      <t>バアイ</t>
    </rPh>
    <rPh sb="15" eb="18">
      <t>ジンケンヒ</t>
    </rPh>
    <rPh sb="18" eb="20">
      <t>ケイサン</t>
    </rPh>
    <rPh sb="20" eb="22">
      <t>コンキョ</t>
    </rPh>
    <phoneticPr fontId="8"/>
  </si>
  <si>
    <t>登記簿謄本（写し）</t>
    <rPh sb="0" eb="3">
      <t>トウキボ</t>
    </rPh>
    <rPh sb="3" eb="5">
      <t>トウホン</t>
    </rPh>
    <rPh sb="6" eb="7">
      <t>ウツ</t>
    </rPh>
    <phoneticPr fontId="8"/>
  </si>
  <si>
    <t>直近年度の会計に関する報告書</t>
    <rPh sb="0" eb="2">
      <t>チョッキン</t>
    </rPh>
    <rPh sb="2" eb="4">
      <t>ネンド</t>
    </rPh>
    <rPh sb="5" eb="7">
      <t>カイケイ</t>
    </rPh>
    <rPh sb="8" eb="9">
      <t>カン</t>
    </rPh>
    <rPh sb="11" eb="14">
      <t>ホウコクショ</t>
    </rPh>
    <phoneticPr fontId="8"/>
  </si>
  <si>
    <t>財務諸表等（単体の損益計算書（Ｐ／Ｌ）、貸借対照表（Ｂ／Ｓ））</t>
    <rPh sb="0" eb="2">
      <t>ザイム</t>
    </rPh>
    <rPh sb="2" eb="4">
      <t>ショヒョウ</t>
    </rPh>
    <rPh sb="4" eb="5">
      <t>トウ</t>
    </rPh>
    <rPh sb="6" eb="8">
      <t>タンタイ</t>
    </rPh>
    <rPh sb="9" eb="11">
      <t>ソンエキ</t>
    </rPh>
    <rPh sb="11" eb="14">
      <t>ケイサンショ</t>
    </rPh>
    <rPh sb="20" eb="22">
      <t>タイシャク</t>
    </rPh>
    <rPh sb="22" eb="25">
      <t>タイショウヒョウ</t>
    </rPh>
    <phoneticPr fontId="8"/>
  </si>
  <si>
    <t>パンフレット、会社案内等</t>
    <rPh sb="7" eb="9">
      <t>カイシャ</t>
    </rPh>
    <rPh sb="9" eb="11">
      <t>アンナイ</t>
    </rPh>
    <rPh sb="11" eb="12">
      <t>トウ</t>
    </rPh>
    <phoneticPr fontId="8"/>
  </si>
  <si>
    <t>書類名称</t>
    <phoneticPr fontId="3"/>
  </si>
  <si>
    <t>事業者基本情報</t>
    <rPh sb="0" eb="3">
      <t>ジギョウシャ</t>
    </rPh>
    <rPh sb="3" eb="5">
      <t>キホン</t>
    </rPh>
    <rPh sb="5" eb="7">
      <t>ジョウホウ</t>
    </rPh>
    <phoneticPr fontId="3"/>
  </si>
  <si>
    <t>キャッシュフロー報告書および資金調達計画書</t>
    <rPh sb="8" eb="11">
      <t>ホウコクショ</t>
    </rPh>
    <rPh sb="14" eb="16">
      <t>シキン</t>
    </rPh>
    <rPh sb="16" eb="18">
      <t>チョウタツ</t>
    </rPh>
    <rPh sb="18" eb="21">
      <t>ケイカクショ</t>
    </rPh>
    <phoneticPr fontId="3"/>
  </si>
  <si>
    <t>過去１年間のキャッシュフローの報告、および本事業期間中の資金調達計画等につき説明すること。</t>
    <rPh sb="0" eb="2">
      <t>カコ</t>
    </rPh>
    <rPh sb="3" eb="5">
      <t>ネンカン</t>
    </rPh>
    <rPh sb="15" eb="17">
      <t>ホウコク</t>
    </rPh>
    <rPh sb="21" eb="22">
      <t>ホン</t>
    </rPh>
    <rPh sb="22" eb="24">
      <t>ジギョウ</t>
    </rPh>
    <rPh sb="24" eb="27">
      <t>キカンチュウ</t>
    </rPh>
    <rPh sb="28" eb="30">
      <t>シキン</t>
    </rPh>
    <rPh sb="30" eb="32">
      <t>チョウタツ</t>
    </rPh>
    <rPh sb="32" eb="34">
      <t>ケイカク</t>
    </rPh>
    <rPh sb="34" eb="35">
      <t>トウ</t>
    </rPh>
    <rPh sb="38" eb="40">
      <t>セツメイ</t>
    </rPh>
    <phoneticPr fontId="3"/>
  </si>
  <si>
    <t>No</t>
    <phoneticPr fontId="3"/>
  </si>
  <si>
    <t>指定
（別添）</t>
    <rPh sb="0" eb="2">
      <t>シテイ</t>
    </rPh>
    <rPh sb="4" eb="6">
      <t>ベッテン</t>
    </rPh>
    <phoneticPr fontId="8"/>
  </si>
  <si>
    <t>役員名簿</t>
    <rPh sb="0" eb="2">
      <t>ヤクイン</t>
    </rPh>
    <rPh sb="2" eb="4">
      <t>メイボ</t>
    </rPh>
    <phoneticPr fontId="3"/>
  </si>
  <si>
    <t>要押印。</t>
    <rPh sb="0" eb="1">
      <t>ヨウ</t>
    </rPh>
    <rPh sb="1" eb="3">
      <t>オウイン</t>
    </rPh>
    <phoneticPr fontId="8"/>
  </si>
  <si>
    <t>支出計画書に記載の費目単価を説明する根拠となる資料を提出すること。見積書や内規等を想定。</t>
    <rPh sb="0" eb="2">
      <t>シシュツ</t>
    </rPh>
    <rPh sb="2" eb="5">
      <t>ケイカクショ</t>
    </rPh>
    <rPh sb="6" eb="8">
      <t>キサイ</t>
    </rPh>
    <rPh sb="9" eb="11">
      <t>ヒモク</t>
    </rPh>
    <rPh sb="11" eb="13">
      <t>タンカ</t>
    </rPh>
    <rPh sb="14" eb="16">
      <t>セツメイ</t>
    </rPh>
    <rPh sb="18" eb="20">
      <t>コンキョ</t>
    </rPh>
    <rPh sb="23" eb="25">
      <t>シリョウ</t>
    </rPh>
    <rPh sb="26" eb="28">
      <t>テイシュツ</t>
    </rPh>
    <rPh sb="33" eb="36">
      <t>ミツモリショ</t>
    </rPh>
    <rPh sb="37" eb="39">
      <t>ナイキ</t>
    </rPh>
    <rPh sb="39" eb="40">
      <t>トウ</t>
    </rPh>
    <rPh sb="41" eb="43">
      <t>ソウテイ</t>
    </rPh>
    <phoneticPr fontId="8"/>
  </si>
  <si>
    <t>本補助事業に係る活動者と活動内容を細分化し、工数と金額の積算の根拠を示すこと。</t>
    <rPh sb="0" eb="1">
      <t>ホン</t>
    </rPh>
    <rPh sb="1" eb="3">
      <t>ホジョ</t>
    </rPh>
    <rPh sb="3" eb="5">
      <t>ジギョウ</t>
    </rPh>
    <rPh sb="6" eb="7">
      <t>カカ</t>
    </rPh>
    <rPh sb="8" eb="10">
      <t>カツドウ</t>
    </rPh>
    <rPh sb="10" eb="11">
      <t>シャ</t>
    </rPh>
    <rPh sb="12" eb="14">
      <t>カツドウ</t>
    </rPh>
    <rPh sb="14" eb="16">
      <t>ナイヨウ</t>
    </rPh>
    <rPh sb="17" eb="20">
      <t>サイブンカ</t>
    </rPh>
    <rPh sb="22" eb="24">
      <t>コウスウ</t>
    </rPh>
    <rPh sb="25" eb="27">
      <t>キンガク</t>
    </rPh>
    <rPh sb="28" eb="30">
      <t>セキサン</t>
    </rPh>
    <rPh sb="31" eb="33">
      <t>コンキョ</t>
    </rPh>
    <rPh sb="34" eb="35">
      <t>シメ</t>
    </rPh>
    <phoneticPr fontId="8"/>
  </si>
  <si>
    <t>要押印。健保等級単価等から本補助事業に係る時間単価を割り出すこと。</t>
    <rPh sb="0" eb="1">
      <t>ヨウ</t>
    </rPh>
    <rPh sb="1" eb="3">
      <t>オウイン</t>
    </rPh>
    <rPh sb="4" eb="6">
      <t>ケンポ</t>
    </rPh>
    <rPh sb="6" eb="8">
      <t>トウキュウ</t>
    </rPh>
    <rPh sb="8" eb="11">
      <t>タンカナド</t>
    </rPh>
    <rPh sb="13" eb="14">
      <t>ホン</t>
    </rPh>
    <rPh sb="14" eb="16">
      <t>ホジョ</t>
    </rPh>
    <rPh sb="16" eb="18">
      <t>ジギョウ</t>
    </rPh>
    <rPh sb="19" eb="20">
      <t>カカ</t>
    </rPh>
    <rPh sb="21" eb="23">
      <t>ジカン</t>
    </rPh>
    <rPh sb="23" eb="25">
      <t>タンカ</t>
    </rPh>
    <rPh sb="26" eb="27">
      <t>ワ</t>
    </rPh>
    <rPh sb="28" eb="29">
      <t>ダ</t>
    </rPh>
    <phoneticPr fontId="8"/>
  </si>
  <si>
    <t>XXX-XXX（文書番号）</t>
    <rPh sb="8" eb="10">
      <t>ブンショ</t>
    </rPh>
    <rPh sb="10" eb="12">
      <t>バンゴウ</t>
    </rPh>
    <phoneticPr fontId="3"/>
  </si>
  <si>
    <t>補助対象経費の
区分</t>
  </si>
  <si>
    <t>間接補助事業に
要する経費</t>
  </si>
  <si>
    <t>補助対象経費
の額</t>
  </si>
  <si>
    <t>補助率</t>
  </si>
  <si>
    <t>補助金
交付申請額</t>
  </si>
  <si>
    <t>ものづくり
スタートアップ・
エコシステム
構築事業費</t>
  </si>
  <si>
    <t>２／３</t>
  </si>
  <si>
    <t>合    計</t>
  </si>
  <si>
    <t>交付決定日　～</t>
    <phoneticPr fontId="3"/>
  </si>
  <si>
    <t>（単位：円）</t>
  </si>
  <si>
    <t>項目指定
（別添１）</t>
    <rPh sb="0" eb="2">
      <t>コウモク</t>
    </rPh>
    <rPh sb="2" eb="4">
      <t>シテイ</t>
    </rPh>
    <rPh sb="6" eb="8">
      <t>ベッテン</t>
    </rPh>
    <phoneticPr fontId="8"/>
  </si>
  <si>
    <t>補助事業の目的および内容、支援計画、実績、体制等を記入すること。
（指定項目を満たしていれば、形式は問わない）</t>
    <rPh sb="0" eb="2">
      <t>ホジョ</t>
    </rPh>
    <rPh sb="2" eb="4">
      <t>ジギョウ</t>
    </rPh>
    <rPh sb="5" eb="7">
      <t>モクテキ</t>
    </rPh>
    <rPh sb="10" eb="12">
      <t>ナイヨウ</t>
    </rPh>
    <rPh sb="13" eb="15">
      <t>シエン</t>
    </rPh>
    <rPh sb="15" eb="17">
      <t>ケイカク</t>
    </rPh>
    <rPh sb="18" eb="20">
      <t>ジッセキ</t>
    </rPh>
    <rPh sb="21" eb="23">
      <t>タイセイ</t>
    </rPh>
    <rPh sb="23" eb="24">
      <t>トウ</t>
    </rPh>
    <rPh sb="25" eb="27">
      <t>キニュウ</t>
    </rPh>
    <rPh sb="34" eb="36">
      <t>シテイ</t>
    </rPh>
    <rPh sb="36" eb="38">
      <t>コウモク</t>
    </rPh>
    <rPh sb="39" eb="40">
      <t>ミ</t>
    </rPh>
    <rPh sb="47" eb="49">
      <t>ケイシキ</t>
    </rPh>
    <rPh sb="50" eb="51">
      <t>ト</t>
    </rPh>
    <phoneticPr fontId="8"/>
  </si>
  <si>
    <t>指定
（別添３）</t>
    <rPh sb="0" eb="2">
      <t>シテイ</t>
    </rPh>
    <rPh sb="4" eb="6">
      <t>ベッテン</t>
    </rPh>
    <phoneticPr fontId="8"/>
  </si>
  <si>
    <t>指定
（別添４）</t>
    <rPh sb="0" eb="2">
      <t>シテイ</t>
    </rPh>
    <rPh sb="4" eb="6">
      <t>ベッテン</t>
    </rPh>
    <phoneticPr fontId="3"/>
  </si>
  <si>
    <t>指定
（別添３－１）</t>
    <rPh sb="0" eb="2">
      <t>シテイ</t>
    </rPh>
    <rPh sb="4" eb="6">
      <t>ベッテン</t>
    </rPh>
    <phoneticPr fontId="8"/>
  </si>
  <si>
    <t>指定
（別添３－２）</t>
    <rPh sb="0" eb="2">
      <t>シテイ</t>
    </rPh>
    <rPh sb="4" eb="6">
      <t>ベッテン</t>
    </rPh>
    <phoneticPr fontId="8"/>
  </si>
  <si>
    <t>（別添３）支出計画書</t>
    <phoneticPr fontId="3"/>
  </si>
  <si>
    <t>（別添３－１）</t>
    <rPh sb="1" eb="3">
      <t>ベッテン</t>
    </rPh>
    <phoneticPr fontId="8"/>
  </si>
  <si>
    <t>（別添３－２）人件費計算根拠</t>
    <phoneticPr fontId="3"/>
  </si>
  <si>
    <t>（別添４）キャッシュフロー報告書および資金調達計画書</t>
    <rPh sb="1" eb="3">
      <t>ベッテン</t>
    </rPh>
    <rPh sb="13" eb="16">
      <t>ホウコクショ</t>
    </rPh>
    <rPh sb="19" eb="21">
      <t>シキン</t>
    </rPh>
    <rPh sb="21" eb="23">
      <t>チョウタツ</t>
    </rPh>
    <rPh sb="23" eb="26">
      <t>ケイカクショ</t>
    </rPh>
    <phoneticPr fontId="3"/>
  </si>
  <si>
    <t>（1） 申請者の役員名簿（別添）</t>
    <phoneticPr fontId="3"/>
  </si>
  <si>
    <t>住　　　　　所</t>
    <phoneticPr fontId="8"/>
  </si>
  <si>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</si>
  <si>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</si>
  <si>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</si>
  <si>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</si>
  <si>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</si>
  <si>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</si>
  <si>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</si>
  <si>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</si>
  <si>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</si>
  <si>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</si>
  <si>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</si>
  <si>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</si>
  <si>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申請者の機関概要がわかる資料</t>
    <rPh sb="0" eb="2">
      <t>シンセイ</t>
    </rPh>
    <rPh sb="2" eb="3">
      <t>シャ</t>
    </rPh>
    <rPh sb="4" eb="6">
      <t>キカン</t>
    </rPh>
    <rPh sb="6" eb="8">
      <t>ガイヨウ</t>
    </rPh>
    <rPh sb="12" eb="14">
      <t>シリョウ</t>
    </rPh>
    <phoneticPr fontId="8"/>
  </si>
  <si>
    <t>※余命（月）が１２ヶ月未満の場合
資金調達計画</t>
    <rPh sb="1" eb="3">
      <t>ヨメイ</t>
    </rPh>
    <rPh sb="4" eb="5">
      <t>ツキ</t>
    </rPh>
    <rPh sb="10" eb="11">
      <t>ゲツ</t>
    </rPh>
    <rPh sb="11" eb="13">
      <t>ミマン</t>
    </rPh>
    <rPh sb="14" eb="16">
      <t>バアイ</t>
    </rPh>
    <rPh sb="17" eb="19">
      <t>シキン</t>
    </rPh>
    <rPh sb="19" eb="21">
      <t>チョウタツ</t>
    </rPh>
    <rPh sb="21" eb="23">
      <t>ケイカク</t>
    </rPh>
    <phoneticPr fontId="3"/>
  </si>
  <si>
    <r>
      <t>人件費単価</t>
    </r>
    <r>
      <rPr>
        <vertAlign val="superscript"/>
        <sz val="11"/>
        <rFont val="ＭＳ 明朝"/>
        <family val="1"/>
        <charset val="128"/>
      </rPr>
      <t>※３</t>
    </r>
    <phoneticPr fontId="8"/>
  </si>
  <si>
    <r>
      <t xml:space="preserve">作業工程
</t>
    </r>
    <r>
      <rPr>
        <b/>
        <sz val="9"/>
        <rFont val="ＭＳ 明朝"/>
        <family val="1"/>
        <charset val="128"/>
      </rPr>
      <t>（手入力）</t>
    </r>
    <rPh sb="0" eb="2">
      <t>サギョウ</t>
    </rPh>
    <rPh sb="2" eb="4">
      <t>コウテイ</t>
    </rPh>
    <rPh sb="6" eb="9">
      <t>テニュウリョク</t>
    </rPh>
    <phoneticPr fontId="3"/>
  </si>
  <si>
    <r>
      <t xml:space="preserve">担当者
</t>
    </r>
    <r>
      <rPr>
        <b/>
        <sz val="9"/>
        <rFont val="ＭＳ 明朝"/>
        <family val="1"/>
        <charset val="128"/>
      </rPr>
      <t>（プルダウン）</t>
    </r>
    <rPh sb="0" eb="3">
      <t>タントウシャ</t>
    </rPh>
    <phoneticPr fontId="3"/>
  </si>
  <si>
    <r>
      <t xml:space="preserve">単価（円）
</t>
    </r>
    <r>
      <rPr>
        <b/>
        <sz val="9"/>
        <rFont val="ＭＳ 明朝"/>
        <family val="1"/>
        <charset val="128"/>
      </rPr>
      <t>（自動計算）</t>
    </r>
    <rPh sb="0" eb="2">
      <t>タンカ</t>
    </rPh>
    <rPh sb="3" eb="4">
      <t>エン</t>
    </rPh>
    <rPh sb="7" eb="9">
      <t>ジドウ</t>
    </rPh>
    <rPh sb="9" eb="11">
      <t>ケイサン</t>
    </rPh>
    <phoneticPr fontId="3"/>
  </si>
  <si>
    <r>
      <t xml:space="preserve">工数（時間）
</t>
    </r>
    <r>
      <rPr>
        <b/>
        <sz val="9"/>
        <rFont val="ＭＳ 明朝"/>
        <family val="1"/>
        <charset val="128"/>
      </rPr>
      <t>（手入力）</t>
    </r>
    <rPh sb="0" eb="2">
      <t>コウスウ</t>
    </rPh>
    <rPh sb="3" eb="5">
      <t>ジカン</t>
    </rPh>
    <rPh sb="8" eb="11">
      <t>テニュウリョク</t>
    </rPh>
    <phoneticPr fontId="3"/>
  </si>
  <si>
    <t>2020年●月●日</t>
    <rPh sb="4" eb="5">
      <t>ネン</t>
    </rPh>
    <rPh sb="6" eb="7">
      <t>ガツ</t>
    </rPh>
    <rPh sb="8" eb="9">
      <t>ニチ</t>
    </rPh>
    <phoneticPr fontId="3"/>
  </si>
  <si>
    <t>　　https://www.meti.go.jp/information_2/downloadfiles/R2kenpo.pdf</t>
    <phoneticPr fontId="3"/>
  </si>
  <si>
    <t>⑬</t>
    <phoneticPr fontId="3"/>
  </si>
  <si>
    <t>事業化支援機関との打ち合わせ内容が分かる議事録等</t>
    <rPh sb="0" eb="3">
      <t>ジギョウカ</t>
    </rPh>
    <rPh sb="3" eb="5">
      <t>シエン</t>
    </rPh>
    <rPh sb="5" eb="7">
      <t>キカン</t>
    </rPh>
    <rPh sb="9" eb="10">
      <t>ウ</t>
    </rPh>
    <rPh sb="11" eb="12">
      <t>ア</t>
    </rPh>
    <rPh sb="14" eb="16">
      <t>ナイヨウ</t>
    </rPh>
    <rPh sb="17" eb="18">
      <t>ワ</t>
    </rPh>
    <rPh sb="20" eb="23">
      <t>ギジロク</t>
    </rPh>
    <rPh sb="23" eb="24">
      <t>ナド</t>
    </rPh>
    <phoneticPr fontId="8"/>
  </si>
  <si>
    <t>事業化支援機関との打ち合わせ日時、内容等が分かる資料・議事録等を添付すること。</t>
    <rPh sb="0" eb="3">
      <t>ジギョウカ</t>
    </rPh>
    <rPh sb="3" eb="5">
      <t>シエン</t>
    </rPh>
    <rPh sb="5" eb="7">
      <t>キカン</t>
    </rPh>
    <rPh sb="9" eb="10">
      <t>ウ</t>
    </rPh>
    <rPh sb="11" eb="12">
      <t>ア</t>
    </rPh>
    <rPh sb="14" eb="16">
      <t>ニチジ</t>
    </rPh>
    <rPh sb="17" eb="19">
      <t>ナイヨウ</t>
    </rPh>
    <rPh sb="19" eb="20">
      <t>トウ</t>
    </rPh>
    <rPh sb="21" eb="22">
      <t>ワ</t>
    </rPh>
    <rPh sb="24" eb="26">
      <t>シリョウ</t>
    </rPh>
    <rPh sb="27" eb="31">
      <t>ギジロクナド</t>
    </rPh>
    <rPh sb="32" eb="34">
      <t>テンプ</t>
    </rPh>
    <phoneticPr fontId="8"/>
  </si>
  <si>
    <t>別添１.「補助事業概要説明書」による</t>
    <phoneticPr fontId="3"/>
  </si>
  <si>
    <t>1.設計・試作に係る外注費・委託費</t>
    <rPh sb="10" eb="13">
      <t>ガイチュウヒ</t>
    </rPh>
    <rPh sb="14" eb="16">
      <t>イタク</t>
    </rPh>
    <rPh sb="16" eb="17">
      <t>ヒ</t>
    </rPh>
    <phoneticPr fontId="3"/>
  </si>
  <si>
    <t>2.設計・試作に係る部品・材料調達費</t>
    <rPh sb="10" eb="12">
      <t>ブヒン</t>
    </rPh>
    <rPh sb="13" eb="15">
      <t>ザイリョウ</t>
    </rPh>
    <rPh sb="15" eb="17">
      <t>チョウタツ</t>
    </rPh>
    <rPh sb="17" eb="18">
      <t>ヒ</t>
    </rPh>
    <phoneticPr fontId="3"/>
  </si>
  <si>
    <t>4.人件費</t>
    <rPh sb="2" eb="5">
      <t>ジンケンヒ</t>
    </rPh>
    <phoneticPr fontId="3"/>
  </si>
  <si>
    <t>5.その他諸経費</t>
    <rPh sb="4" eb="5">
      <t>タ</t>
    </rPh>
    <rPh sb="5" eb="8">
      <t>ショケイヒ</t>
    </rPh>
    <phoneticPr fontId="3"/>
  </si>
  <si>
    <t>2020年</t>
    <rPh sb="4" eb="5">
      <t>ネン</t>
    </rPh>
    <phoneticPr fontId="3"/>
  </si>
  <si>
    <t>　　　　　上記規定に該当しないことを確認しました</t>
    <rPh sb="5" eb="7">
      <t>ジョウキ</t>
    </rPh>
    <rPh sb="7" eb="9">
      <t>キテイ</t>
    </rPh>
    <rPh sb="10" eb="12">
      <t>ガイトウ</t>
    </rPh>
    <rPh sb="18" eb="20">
      <t>カクニン</t>
    </rPh>
    <phoneticPr fontId="3"/>
  </si>
  <si>
    <t>　　　　　上記規定に該当します</t>
    <rPh sb="5" eb="7">
      <t>ジョウキ</t>
    </rPh>
    <rPh sb="7" eb="9">
      <t>キテイ</t>
    </rPh>
    <rPh sb="10" eb="12">
      <t>ガイトウ</t>
    </rPh>
    <phoneticPr fontId="3"/>
  </si>
  <si>
    <t>商流</t>
    <rPh sb="0" eb="2">
      <t>ショウリュウ</t>
    </rPh>
    <phoneticPr fontId="3"/>
  </si>
  <si>
    <t>5.その他諸経費</t>
  </si>
  <si>
    <t>金額根拠</t>
    <phoneticPr fontId="3"/>
  </si>
  <si>
    <t>金額（税抜）</t>
    <phoneticPr fontId="3"/>
  </si>
  <si>
    <t>①</t>
    <phoneticPr fontId="3"/>
  </si>
  <si>
    <t>②</t>
    <phoneticPr fontId="3"/>
  </si>
  <si>
    <t>③</t>
    <phoneticPr fontId="3"/>
  </si>
  <si>
    <t>公募要領の記入例（Ｐ２６～４２）を参考に下記書類を用意すること。</t>
    <rPh sb="0" eb="2">
      <t>コウボ</t>
    </rPh>
    <rPh sb="2" eb="4">
      <t>ヨウリョウ</t>
    </rPh>
    <rPh sb="5" eb="7">
      <t>キニュウ</t>
    </rPh>
    <rPh sb="7" eb="8">
      <t>レイ</t>
    </rPh>
    <rPh sb="17" eb="19">
      <t>サンコウ</t>
    </rPh>
    <rPh sb="20" eb="22">
      <t>カキ</t>
    </rPh>
    <rPh sb="22" eb="24">
      <t>ショルイ</t>
    </rPh>
    <rPh sb="25" eb="27">
      <t>ヨウイ</t>
    </rPh>
    <phoneticPr fontId="3"/>
  </si>
  <si>
    <t>令和2年度グローバル・スタートアップ・エコシステム強化事業費補助金
（ものづくりスタートアップ・エコシステム構築事業）</t>
    <rPh sb="0" eb="2">
      <t>レイワ</t>
    </rPh>
    <rPh sb="3" eb="5">
      <t>ネンド</t>
    </rPh>
    <rPh sb="25" eb="27">
      <t>キョウカ</t>
    </rPh>
    <rPh sb="27" eb="29">
      <t>ジギョウ</t>
    </rPh>
    <phoneticPr fontId="3"/>
  </si>
  <si>
    <t>令和2年度グローバル・スタートアップ・エコシステム強化事業費補助金
（ものづくりスタートアップ・エコシステム構築事業）交付申請書</t>
    <phoneticPr fontId="3"/>
  </si>
  <si>
    <t>　グローバル・スタートアップ・エコシステム強化事業費補助金（ものづくりスタートアップ・エコシステム構築事業）交付規程（以下「交付規程」という。）第４条に基づき上記補助金の交付を下記のとおり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3"/>
  </si>
  <si>
    <t>支出計画の根拠がわかる資料
（見積書、内規、過去実績等）</t>
    <rPh sb="0" eb="2">
      <t>シシュツ</t>
    </rPh>
    <rPh sb="2" eb="4">
      <t>ケイカク</t>
    </rPh>
    <rPh sb="5" eb="7">
      <t>コンキョ</t>
    </rPh>
    <rPh sb="11" eb="13">
      <t>シリョウ</t>
    </rPh>
    <rPh sb="15" eb="18">
      <t>ミツモリショ</t>
    </rPh>
    <rPh sb="19" eb="21">
      <t>ナイキ</t>
    </rPh>
    <rPh sb="22" eb="24">
      <t>カコ</t>
    </rPh>
    <rPh sb="24" eb="26">
      <t>ジッセキ</t>
    </rPh>
    <rPh sb="26" eb="27">
      <t>トウ</t>
    </rPh>
    <phoneticPr fontId="8"/>
  </si>
  <si>
    <t>履歴事項全部証明書の写しを提出。（発行3ヶ月以内のもの）</t>
    <rPh sb="0" eb="2">
      <t>リレキ</t>
    </rPh>
    <rPh sb="2" eb="4">
      <t>ジコウ</t>
    </rPh>
    <rPh sb="4" eb="6">
      <t>ゼンブ</t>
    </rPh>
    <rPh sb="6" eb="9">
      <t>ショウメイショ</t>
    </rPh>
    <rPh sb="10" eb="11">
      <t>ウツ</t>
    </rPh>
    <rPh sb="13" eb="15">
      <t>テイシュツ</t>
    </rPh>
    <rPh sb="17" eb="19">
      <t>ハッコウ</t>
    </rPh>
    <rPh sb="21" eb="22">
      <t>ゲツ</t>
    </rPh>
    <rPh sb="22" eb="24">
      <t>イナイ</t>
    </rPh>
    <phoneticPr fontId="8"/>
  </si>
  <si>
    <t>（別添２）</t>
    <rPh sb="1" eb="3">
      <t>ベッテン</t>
    </rPh>
    <phoneticPr fontId="3"/>
  </si>
  <si>
    <t>ランウェイ（月）</t>
    <rPh sb="6" eb="7">
      <t>ツキ</t>
    </rPh>
    <phoneticPr fontId="3"/>
  </si>
  <si>
    <t>２０２０年３月末での現預金</t>
    <rPh sb="4" eb="5">
      <t>ネン</t>
    </rPh>
    <rPh sb="6" eb="7">
      <t>ガツ</t>
    </rPh>
    <rPh sb="7" eb="8">
      <t>マツ</t>
    </rPh>
    <rPh sb="10" eb="13">
      <t>ゲンヨキン</t>
    </rPh>
    <phoneticPr fontId="3"/>
  </si>
  <si>
    <t>2020.4.20更新</t>
    <phoneticPr fontId="3"/>
  </si>
  <si>
    <t>4.人件費</t>
    <phoneticPr fontId="3"/>
  </si>
  <si>
    <t>2.設計・試作に係る部品・材料調達費</t>
    <phoneticPr fontId="3"/>
  </si>
  <si>
    <t>1.設計・試作に係る外注費・委託費</t>
    <phoneticPr fontId="3"/>
  </si>
  <si>
    <t>3.社会実装に係る外注費・委託費</t>
    <phoneticPr fontId="3"/>
  </si>
  <si>
    <t>3.社会実装に係る外注費・委託費</t>
    <rPh sb="2" eb="4">
      <t>シャカイ</t>
    </rPh>
    <rPh sb="4" eb="6">
      <t>ジッソウ</t>
    </rPh>
    <rPh sb="7" eb="8">
      <t>カカワ</t>
    </rPh>
    <rPh sb="9" eb="12">
      <t>ガイチュウヒ</t>
    </rPh>
    <rPh sb="13" eb="15">
      <t>イタク</t>
    </rPh>
    <rPh sb="15" eb="16">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</si>
</sst>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quot;¥&quot;#,##0_);[Red]\(&quot;¥&quot;#,##0\)"/>
    <numFmt numFmtId="178" formatCode="[$-F800]dddd\,\ mmmm\ dd\,\ yyyy"/>
  </numFmts>
  <fonts count="47">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1"/>
      <color theme="1"/>
      <name val="ＭＳ 明朝"/>
      <family val="1"/>
      <charset val="128"/>
    </font>
    <font>
      <sz val="11"/>
      <color theme="1"/>
      <name val="ＭＳ Ｐゴシック"/>
      <family val="3"/>
      <charset val="128"/>
      <scheme val="minor"/>
    </font>
    <font>
      <sz val="10"/>
      <name val="ＭＳ 明朝"/>
      <family val="1"/>
      <charset val="128"/>
    </font>
    <font>
      <sz val="12"/>
      <name val="ＭＳ 明朝"/>
      <family val="1"/>
      <charset val="128"/>
    </font>
    <font>
      <sz val="6"/>
      <name val="ＭＳ Ｐゴシック"/>
      <family val="3"/>
      <charset val="128"/>
    </font>
    <font>
      <sz val="14"/>
      <name val="ＭＳ 明朝"/>
      <family val="1"/>
      <charset val="128"/>
    </font>
    <font>
      <b/>
      <sz val="22"/>
      <name val="ＭＳ 明朝"/>
      <family val="1"/>
      <charset val="128"/>
    </font>
    <font>
      <sz val="16"/>
      <name val="ＭＳ 明朝"/>
      <family val="1"/>
      <charset val="128"/>
    </font>
    <font>
      <u/>
      <sz val="16"/>
      <name val="ＭＳ 明朝"/>
      <family val="1"/>
      <charset val="128"/>
    </font>
    <font>
      <sz val="12"/>
      <name val="ＭＳ Ｐ明朝"/>
      <family val="1"/>
      <charset val="128"/>
    </font>
    <font>
      <sz val="11"/>
      <name val="ＭＳ 明朝"/>
      <family val="1"/>
      <charset val="128"/>
    </font>
    <font>
      <vertAlign val="superscript"/>
      <sz val="11"/>
      <name val="ＭＳ 明朝"/>
      <family val="1"/>
      <charset val="128"/>
    </font>
    <font>
      <sz val="11"/>
      <name val="ＭＳ Ｐ明朝"/>
      <family val="1"/>
      <charset val="128"/>
    </font>
    <font>
      <b/>
      <sz val="11"/>
      <name val="ＭＳ 明朝"/>
      <family val="1"/>
      <charset val="128"/>
    </font>
    <font>
      <b/>
      <sz val="14"/>
      <color theme="1"/>
      <name val="ＭＳ 明朝"/>
      <family val="1"/>
      <charset val="128"/>
    </font>
    <font>
      <b/>
      <sz val="11"/>
      <color theme="1"/>
      <name val="ＭＳ Ｐゴシック"/>
      <family val="3"/>
      <charset val="128"/>
      <scheme val="minor"/>
    </font>
    <font>
      <b/>
      <sz val="18"/>
      <name val="ＭＳ 明朝"/>
      <family val="1"/>
      <charset val="128"/>
    </font>
    <font>
      <sz val="11"/>
      <name val="ＭＳ Ｐゴシック"/>
      <family val="3"/>
      <charset val="128"/>
    </font>
    <font>
      <sz val="11"/>
      <color theme="1"/>
      <name val="ＭＳ Ｐ明朝"/>
      <family val="1"/>
      <charset val="128"/>
    </font>
    <font>
      <sz val="10"/>
      <color theme="1"/>
      <name val="ＭＳ Ｐ明朝"/>
      <family val="1"/>
      <charset val="128"/>
    </font>
    <font>
      <b/>
      <sz val="11"/>
      <color theme="0"/>
      <name val="ＭＳ Ｐ明朝"/>
      <family val="1"/>
      <charset val="128"/>
    </font>
    <font>
      <b/>
      <sz val="11"/>
      <color theme="1"/>
      <name val="ＭＳ Ｐ明朝"/>
      <family val="1"/>
      <charset val="128"/>
    </font>
    <font>
      <sz val="10"/>
      <color theme="1"/>
      <name val="ＭＳ Ｐゴシック"/>
      <family val="2"/>
      <charset val="128"/>
      <scheme val="minor"/>
    </font>
    <font>
      <sz val="9"/>
      <color theme="0"/>
      <name val="ＭＳ Ｐ明朝"/>
      <family val="1"/>
      <charset val="128"/>
    </font>
    <font>
      <u/>
      <sz val="12"/>
      <color indexed="12"/>
      <name val="Osaka"/>
      <family val="1"/>
      <charset val="128"/>
    </font>
    <font>
      <sz val="12"/>
      <name val="ＭＳ Ｐゴシック"/>
      <family val="3"/>
      <charset val="128"/>
    </font>
    <font>
      <sz val="12"/>
      <name val="Osaka"/>
      <family val="1"/>
      <charset val="128"/>
    </font>
    <font>
      <sz val="10"/>
      <name val="ＭＳ ゴシック"/>
      <family val="3"/>
      <charset val="128"/>
    </font>
    <font>
      <sz val="9"/>
      <name val="ＭＳ Ｐ明朝"/>
      <family val="1"/>
      <charset val="128"/>
    </font>
    <font>
      <u/>
      <sz val="11"/>
      <color theme="10"/>
      <name val="ＭＳ Ｐゴシック"/>
      <family val="2"/>
      <charset val="128"/>
      <scheme val="minor"/>
    </font>
    <font>
      <b/>
      <sz val="11"/>
      <name val="ＭＳ Ｐ明朝"/>
      <family val="1"/>
      <charset val="128"/>
    </font>
    <font>
      <b/>
      <u/>
      <sz val="11"/>
      <color theme="10"/>
      <name val="ＭＳ Ｐ明朝"/>
      <family val="1"/>
      <charset val="128"/>
    </font>
    <font>
      <sz val="20"/>
      <name val="ＭＳ 明朝"/>
      <family val="1"/>
      <charset val="128"/>
    </font>
    <font>
      <sz val="11"/>
      <name val="ＭＳ Ｐゴシック"/>
      <family val="2"/>
      <charset val="128"/>
      <scheme val="minor"/>
    </font>
    <font>
      <sz val="18"/>
      <name val="ＭＳ 明朝"/>
      <family val="1"/>
      <charset val="128"/>
    </font>
    <font>
      <b/>
      <sz val="14"/>
      <name val="ＭＳ 明朝"/>
      <family val="1"/>
      <charset val="128"/>
    </font>
    <font>
      <b/>
      <sz val="12"/>
      <name val="ＭＳ 明朝"/>
      <family val="1"/>
      <charset val="128"/>
    </font>
    <font>
      <b/>
      <sz val="9"/>
      <name val="ＭＳ 明朝"/>
      <family val="1"/>
      <charset val="128"/>
    </font>
    <font>
      <b/>
      <u/>
      <sz val="10"/>
      <name val="ＭＳ Ｐ明朝"/>
      <family val="1"/>
      <charset val="128"/>
    </font>
    <font>
      <sz val="10"/>
      <name val="ＭＳ Ｐ明朝"/>
      <family val="1"/>
      <charset val="128"/>
    </font>
    <font>
      <sz val="8"/>
      <name val="ＭＳ Ｐ明朝"/>
      <family val="1"/>
      <charset val="128"/>
    </font>
    <font>
      <b/>
      <sz val="9"/>
      <name val="ＭＳ Ｐ明朝"/>
      <family val="1"/>
      <charset val="128"/>
    </font>
    <font>
      <sz val="9"/>
      <color theme="1"/>
      <name val="ＭＳ Ｐ明朝"/>
      <family val="1"/>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bgColor indexed="64"/>
      </patternFill>
    </fill>
    <fill>
      <patternFill patternType="solid">
        <fgColor theme="0" tint="-0.249977111117893"/>
        <bgColor indexed="64"/>
      </patternFill>
    </fill>
    <fill>
      <patternFill patternType="solid">
        <fgColor rgb="FFFFC000"/>
        <bgColor indexed="64"/>
      </patternFill>
    </fill>
    <fill>
      <patternFill patternType="solid">
        <fgColor theme="2" tint="-9.9978637043366805E-2"/>
        <bgColor indexed="64"/>
      </patternFill>
    </fill>
  </fills>
  <borders count="50">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top style="thin">
        <color indexed="64"/>
      </top>
      <bottom style="hair">
        <color indexed="64"/>
      </bottom>
      <diagonal/>
    </border>
  </borders>
  <cellStyleXfs count="38">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1" fillId="0" borderId="0">
      <alignment vertical="center"/>
    </xf>
    <xf numFmtId="0" fontId="26" fillId="0" borderId="0">
      <alignment vertical="center"/>
    </xf>
    <xf numFmtId="38" fontId="26" fillId="0" borderId="0" applyFont="0" applyFill="0" applyBorder="0" applyAlignment="0" applyProtection="0">
      <alignment vertical="center"/>
    </xf>
    <xf numFmtId="0" fontId="21" fillId="0" borderId="0"/>
    <xf numFmtId="9" fontId="21" fillId="0" borderId="0" applyFont="0" applyFill="0" applyBorder="0" applyAlignment="0" applyProtection="0"/>
    <xf numFmtId="9" fontId="21" fillId="0" borderId="0" applyFont="0" applyFill="0" applyBorder="0" applyAlignment="0" applyProtection="0">
      <alignment vertical="center"/>
    </xf>
    <xf numFmtId="0" fontId="28" fillId="0" borderId="0" applyNumberFormat="0" applyFill="0" applyBorder="0" applyAlignment="0" applyProtection="0">
      <alignment vertical="top"/>
      <protection locked="0"/>
    </xf>
    <xf numFmtId="38" fontId="21" fillId="0" borderId="0" applyFont="0" applyFill="0" applyBorder="0" applyAlignment="0" applyProtection="0"/>
    <xf numFmtId="38" fontId="21" fillId="0" borderId="0" applyFont="0" applyFill="0" applyBorder="0" applyAlignment="0" applyProtection="0">
      <alignment vertical="center"/>
    </xf>
    <xf numFmtId="38" fontId="29" fillId="0" borderId="0" applyFill="0" applyBorder="0" applyAlignment="0" applyProtection="0"/>
    <xf numFmtId="177" fontId="5" fillId="0" borderId="0" applyFont="0" applyFill="0" applyBorder="0" applyAlignment="0" applyProtection="0">
      <alignment vertical="center"/>
    </xf>
    <xf numFmtId="0" fontId="30" fillId="0" borderId="0"/>
    <xf numFmtId="0" fontId="2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1" fillId="0" borderId="0">
      <alignment vertical="center"/>
    </xf>
    <xf numFmtId="0" fontId="5" fillId="0" borderId="0">
      <alignment vertical="center"/>
    </xf>
    <xf numFmtId="0" fontId="5" fillId="0" borderId="0"/>
    <xf numFmtId="0" fontId="5" fillId="0" borderId="0"/>
    <xf numFmtId="0" fontId="5" fillId="0" borderId="0">
      <alignment vertical="center"/>
    </xf>
    <xf numFmtId="0" fontId="21" fillId="0" borderId="0">
      <alignment vertical="center"/>
    </xf>
    <xf numFmtId="0" fontId="33" fillId="0" borderId="0" applyNumberFormat="0" applyFill="0" applyBorder="0" applyAlignment="0" applyProtection="0">
      <alignment vertical="center"/>
    </xf>
  </cellStyleXfs>
  <cellXfs count="254">
    <xf numFmtId="0" fontId="0" fillId="0" borderId="0" xfId="0">
      <alignment vertical="center"/>
    </xf>
    <xf numFmtId="0" fontId="5" fillId="0" borderId="0" xfId="2" applyAlignment="1">
      <alignment horizontal="center" vertical="center"/>
    </xf>
    <xf numFmtId="0" fontId="5" fillId="0" borderId="0" xfId="2">
      <alignment vertical="center"/>
    </xf>
    <xf numFmtId="38" fontId="5" fillId="0" borderId="0" xfId="4">
      <alignment vertical="center"/>
    </xf>
    <xf numFmtId="38" fontId="5" fillId="0" borderId="0" xfId="1" applyFont="1">
      <alignment vertical="center"/>
    </xf>
    <xf numFmtId="38" fontId="0" fillId="0" borderId="0" xfId="0" applyNumberFormat="1">
      <alignment vertical="center"/>
    </xf>
    <xf numFmtId="38" fontId="14" fillId="0" borderId="4" xfId="2" applyNumberFormat="1" applyFont="1" applyBorder="1" applyAlignment="1" applyProtection="1">
      <alignment vertical="center" shrinkToFit="1"/>
      <protection locked="0"/>
    </xf>
    <xf numFmtId="38" fontId="14" fillId="0" borderId="1" xfId="2" applyNumberFormat="1" applyFont="1" applyBorder="1" applyAlignment="1" applyProtection="1">
      <alignment vertical="center" shrinkToFit="1"/>
      <protection locked="0"/>
    </xf>
    <xf numFmtId="0" fontId="0" fillId="0" borderId="0" xfId="0" applyAlignment="1">
      <alignment vertical="center" wrapText="1"/>
    </xf>
    <xf numFmtId="38" fontId="14" fillId="0" borderId="4" xfId="2" applyNumberFormat="1" applyFont="1" applyBorder="1" applyAlignment="1" applyProtection="1">
      <alignment vertical="center" wrapText="1" shrinkToFit="1"/>
      <protection locked="0"/>
    </xf>
    <xf numFmtId="38" fontId="14" fillId="0" borderId="1" xfId="2" applyNumberFormat="1" applyFont="1" applyBorder="1" applyAlignment="1" applyProtection="1">
      <alignment vertical="center" wrapText="1" shrinkToFit="1"/>
      <protection locked="0"/>
    </xf>
    <xf numFmtId="38" fontId="14" fillId="0" borderId="3" xfId="2" applyNumberFormat="1" applyFont="1" applyBorder="1" applyAlignment="1" applyProtection="1">
      <alignment vertical="center" shrinkToFit="1"/>
      <protection locked="0"/>
    </xf>
    <xf numFmtId="38" fontId="14" fillId="0" borderId="18" xfId="2" applyNumberFormat="1" applyFont="1" applyBorder="1" applyAlignment="1" applyProtection="1">
      <alignment vertical="center" wrapText="1" shrinkToFit="1"/>
      <protection locked="0"/>
    </xf>
    <xf numFmtId="0" fontId="6" fillId="2" borderId="0" xfId="2" applyFont="1" applyFill="1" applyProtection="1">
      <alignment vertical="center"/>
      <protection locked="0"/>
    </xf>
    <xf numFmtId="0" fontId="2" fillId="2" borderId="0" xfId="0" applyFont="1" applyFill="1" applyProtection="1">
      <alignment vertical="center"/>
      <protection locked="0"/>
    </xf>
    <xf numFmtId="0" fontId="0" fillId="0" borderId="0" xfId="0" applyProtection="1">
      <alignment vertical="center"/>
      <protection locked="0"/>
    </xf>
    <xf numFmtId="38" fontId="2" fillId="2" borderId="0" xfId="1" applyFont="1" applyFill="1">
      <alignment vertical="center"/>
    </xf>
    <xf numFmtId="0" fontId="6" fillId="0" borderId="0" xfId="2" applyFont="1" applyProtection="1">
      <alignment vertical="center"/>
      <protection locked="0"/>
    </xf>
    <xf numFmtId="0" fontId="9" fillId="0" borderId="0" xfId="2" applyFont="1" applyAlignment="1" applyProtection="1">
      <alignment horizontal="left" vertical="center"/>
      <protection locked="0"/>
    </xf>
    <xf numFmtId="0" fontId="6" fillId="0" borderId="0" xfId="2" applyFont="1" applyAlignment="1" applyProtection="1">
      <alignment horizontal="left" vertical="center"/>
      <protection locked="0"/>
    </xf>
    <xf numFmtId="0" fontId="7" fillId="0" borderId="0" xfId="2" applyFont="1" applyAlignment="1" applyProtection="1">
      <alignment horizontal="right" vertical="top"/>
      <protection locked="0"/>
    </xf>
    <xf numFmtId="0" fontId="6" fillId="0" borderId="0" xfId="2" applyFont="1" applyAlignment="1" applyProtection="1">
      <alignment horizontal="right" vertical="top"/>
      <protection locked="0"/>
    </xf>
    <xf numFmtId="0" fontId="10" fillId="0" borderId="0" xfId="2" applyFont="1" applyAlignment="1" applyProtection="1">
      <alignment horizontal="center" vertical="center"/>
      <protection locked="0"/>
    </xf>
    <xf numFmtId="0" fontId="9" fillId="0" borderId="0" xfId="2" applyFont="1" applyAlignment="1" applyProtection="1">
      <alignment horizontal="right" vertical="center" indent="1"/>
      <protection locked="0"/>
    </xf>
    <xf numFmtId="0" fontId="11" fillId="0" borderId="0" xfId="2" applyFont="1" applyAlignment="1" applyProtection="1">
      <alignment horizontal="right" vertical="center" indent="1"/>
      <protection locked="0"/>
    </xf>
    <xf numFmtId="0" fontId="6" fillId="0" borderId="0" xfId="2" applyFont="1" applyAlignment="1" applyProtection="1">
      <alignment horizontal="right"/>
      <protection locked="0"/>
    </xf>
    <xf numFmtId="0" fontId="6" fillId="0" borderId="0" xfId="2" applyFont="1" applyAlignment="1" applyProtection="1">
      <alignment vertical="center" wrapText="1"/>
      <protection locked="0"/>
    </xf>
    <xf numFmtId="0" fontId="7" fillId="0" borderId="0" xfId="2" applyFont="1" applyProtection="1">
      <alignment vertical="center"/>
      <protection locked="0"/>
    </xf>
    <xf numFmtId="0" fontId="6" fillId="0" borderId="0" xfId="2" applyFont="1" applyAlignment="1" applyProtection="1">
      <protection locked="0"/>
    </xf>
    <xf numFmtId="0" fontId="9" fillId="0" borderId="0" xfId="2" applyFont="1" applyProtection="1">
      <alignment vertical="center"/>
      <protection locked="0"/>
    </xf>
    <xf numFmtId="0" fontId="9" fillId="0" borderId="0" xfId="2" applyFont="1" applyAlignment="1" applyProtection="1">
      <protection locked="0"/>
    </xf>
    <xf numFmtId="0" fontId="6" fillId="0" borderId="0" xfId="2" applyFont="1" applyAlignment="1">
      <alignment vertical="center" wrapText="1"/>
    </xf>
    <xf numFmtId="38" fontId="14" fillId="4" borderId="3" xfId="2" applyNumberFormat="1" applyFont="1" applyFill="1" applyBorder="1" applyAlignment="1">
      <alignment vertical="center" wrapText="1"/>
    </xf>
    <xf numFmtId="38" fontId="14" fillId="4" borderId="15" xfId="2" applyNumberFormat="1" applyFont="1" applyFill="1" applyBorder="1" applyAlignment="1">
      <alignment vertical="center" wrapText="1"/>
    </xf>
    <xf numFmtId="0" fontId="9" fillId="0" borderId="0" xfId="2" applyFont="1" applyAlignment="1">
      <alignment horizontal="left" vertical="center"/>
    </xf>
    <xf numFmtId="0" fontId="11" fillId="0" borderId="0" xfId="2" applyFont="1" applyAlignment="1">
      <alignment horizontal="left" vertical="center"/>
    </xf>
    <xf numFmtId="0" fontId="6" fillId="0" borderId="0" xfId="2" applyFont="1">
      <alignment vertical="center"/>
    </xf>
    <xf numFmtId="0" fontId="9" fillId="0" borderId="0" xfId="2" applyFont="1" applyAlignment="1">
      <alignment horizontal="right" vertical="center" indent="1"/>
    </xf>
    <xf numFmtId="0" fontId="12" fillId="0" borderId="0" xfId="2" applyFont="1">
      <alignment vertical="center"/>
    </xf>
    <xf numFmtId="0" fontId="14" fillId="3" borderId="11" xfId="2" applyFont="1" applyFill="1" applyBorder="1">
      <alignment vertical="center"/>
    </xf>
    <xf numFmtId="0" fontId="7" fillId="0" borderId="0" xfId="2" applyFont="1">
      <alignment vertical="center"/>
    </xf>
    <xf numFmtId="0" fontId="6" fillId="0" borderId="0" xfId="2" applyFont="1" applyAlignment="1">
      <alignment horizontal="left" vertical="center" wrapText="1"/>
    </xf>
    <xf numFmtId="0" fontId="14" fillId="3" borderId="6" xfId="2" applyFont="1" applyFill="1" applyBorder="1">
      <alignment vertical="center"/>
    </xf>
    <xf numFmtId="0" fontId="7" fillId="0" borderId="0" xfId="2" applyFont="1" applyAlignment="1" applyProtection="1">
      <alignment vertical="center" wrapText="1"/>
      <protection locked="0"/>
    </xf>
    <xf numFmtId="0" fontId="2" fillId="2" borderId="5"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2" fillId="0" borderId="0" xfId="0" applyFont="1">
      <alignment vertical="center"/>
    </xf>
    <xf numFmtId="0" fontId="22" fillId="0" borderId="20" xfId="0" applyFont="1" applyBorder="1" applyAlignment="1">
      <alignment horizontal="left" vertical="center" indent="1"/>
    </xf>
    <xf numFmtId="0" fontId="22" fillId="0" borderId="20" xfId="0" applyFont="1" applyBorder="1" applyAlignment="1">
      <alignment horizontal="left" vertical="center" wrapText="1" indent="1"/>
    </xf>
    <xf numFmtId="0" fontId="22" fillId="0" borderId="23" xfId="0" applyFont="1" applyBorder="1" applyAlignment="1">
      <alignment horizontal="left" vertical="center" indent="1"/>
    </xf>
    <xf numFmtId="0" fontId="22" fillId="0" borderId="25" xfId="0" applyFont="1" applyBorder="1" applyAlignment="1">
      <alignment horizontal="left" vertical="center" indent="1"/>
    </xf>
    <xf numFmtId="0" fontId="22" fillId="0" borderId="27" xfId="0" applyFont="1" applyBorder="1" applyAlignment="1">
      <alignment horizontal="left" vertical="center" indent="1"/>
    </xf>
    <xf numFmtId="0" fontId="27" fillId="7" borderId="29" xfId="6" applyFont="1" applyFill="1" applyBorder="1">
      <alignment vertical="center"/>
    </xf>
    <xf numFmtId="0" fontId="27" fillId="7" borderId="22" xfId="6" applyFont="1" applyFill="1" applyBorder="1">
      <alignment vertical="center"/>
    </xf>
    <xf numFmtId="0" fontId="27" fillId="7" borderId="6" xfId="6" applyFont="1" applyFill="1" applyBorder="1">
      <alignment vertical="center"/>
    </xf>
    <xf numFmtId="0" fontId="27" fillId="7" borderId="9" xfId="6" applyFont="1" applyFill="1" applyBorder="1">
      <alignment vertical="center"/>
    </xf>
    <xf numFmtId="0" fontId="27" fillId="7" borderId="8" xfId="6" applyFont="1" applyFill="1" applyBorder="1">
      <alignment vertical="center"/>
    </xf>
    <xf numFmtId="0" fontId="27" fillId="7" borderId="7" xfId="6" applyFont="1" applyFill="1" applyBorder="1">
      <alignment vertical="center"/>
    </xf>
    <xf numFmtId="0" fontId="27" fillId="7" borderId="16" xfId="6" applyFont="1" applyFill="1" applyBorder="1">
      <alignment vertical="center"/>
    </xf>
    <xf numFmtId="0" fontId="27" fillId="7" borderId="17" xfId="6" applyFont="1" applyFill="1" applyBorder="1">
      <alignment vertical="center"/>
    </xf>
    <xf numFmtId="0" fontId="27" fillId="7" borderId="2" xfId="6" applyFont="1" applyFill="1" applyBorder="1">
      <alignment vertical="center"/>
    </xf>
    <xf numFmtId="0" fontId="27" fillId="7" borderId="3" xfId="6" applyFont="1" applyFill="1" applyBorder="1">
      <alignment vertical="center"/>
    </xf>
    <xf numFmtId="0" fontId="22" fillId="0" borderId="21" xfId="0" applyFont="1" applyBorder="1" applyAlignment="1">
      <alignment horizontal="left" vertical="center" indent="1"/>
    </xf>
    <xf numFmtId="0" fontId="16" fillId="0" borderId="0" xfId="2" applyFont="1">
      <alignment vertical="center"/>
    </xf>
    <xf numFmtId="0" fontId="16" fillId="0" borderId="0" xfId="2" applyFont="1" applyAlignment="1">
      <alignment horizontal="right" vertical="center"/>
    </xf>
    <xf numFmtId="0" fontId="9" fillId="0" borderId="0" xfId="2" applyFont="1" applyAlignment="1">
      <alignment horizontal="right" vertical="top" indent="1"/>
    </xf>
    <xf numFmtId="0" fontId="22" fillId="0" borderId="33" xfId="0" applyFont="1" applyBorder="1" applyAlignment="1">
      <alignment horizontal="left" vertical="center" indent="2"/>
    </xf>
    <xf numFmtId="0" fontId="22" fillId="0" borderId="0" xfId="0" applyFont="1" applyProtection="1">
      <alignment vertical="center"/>
    </xf>
    <xf numFmtId="0" fontId="22" fillId="0" borderId="0" xfId="0" applyFont="1" applyAlignment="1" applyProtection="1">
      <alignment horizontal="center" vertical="center"/>
    </xf>
    <xf numFmtId="0" fontId="24" fillId="5" borderId="3" xfId="8" applyFont="1" applyFill="1" applyBorder="1" applyAlignment="1" applyProtection="1">
      <alignment horizontal="center" vertical="center"/>
    </xf>
    <xf numFmtId="0" fontId="32" fillId="0" borderId="3" xfId="8" applyFont="1" applyBorder="1" applyAlignment="1" applyProtection="1">
      <alignment horizontal="center" vertical="center"/>
    </xf>
    <xf numFmtId="0" fontId="35" fillId="0" borderId="3" xfId="37" applyFont="1" applyBorder="1" applyAlignment="1" applyProtection="1">
      <alignment vertical="center" wrapText="1"/>
    </xf>
    <xf numFmtId="0" fontId="16" fillId="0" borderId="3" xfId="8" applyFont="1" applyBorder="1" applyAlignment="1" applyProtection="1">
      <alignment horizontal="center" vertical="center" wrapText="1"/>
    </xf>
    <xf numFmtId="0" fontId="16" fillId="0" borderId="3" xfId="8" applyFont="1" applyBorder="1" applyAlignment="1" applyProtection="1">
      <alignment horizontal="left" vertical="center" wrapText="1"/>
    </xf>
    <xf numFmtId="0" fontId="35" fillId="0" borderId="3" xfId="37" applyFont="1" applyBorder="1" applyAlignment="1" applyProtection="1">
      <alignment horizontal="left" vertical="center" wrapText="1"/>
    </xf>
    <xf numFmtId="0" fontId="34" fillId="0" borderId="3" xfId="8" applyFont="1" applyBorder="1" applyAlignment="1" applyProtection="1">
      <alignment horizontal="left" vertical="center" wrapText="1"/>
    </xf>
    <xf numFmtId="0" fontId="16" fillId="0" borderId="3" xfId="8" applyFont="1" applyBorder="1" applyAlignment="1" applyProtection="1">
      <alignment horizontal="center" vertical="center"/>
    </xf>
    <xf numFmtId="38" fontId="14" fillId="4" borderId="5" xfId="1" applyFont="1" applyFill="1" applyBorder="1" applyProtection="1">
      <alignment vertical="center"/>
    </xf>
    <xf numFmtId="38" fontId="14" fillId="4" borderId="4" xfId="1" applyFont="1" applyFill="1" applyBorder="1" applyProtection="1">
      <alignment vertical="center"/>
    </xf>
    <xf numFmtId="38" fontId="14" fillId="4" borderId="1" xfId="1" applyFont="1" applyFill="1" applyBorder="1" applyProtection="1">
      <alignment vertical="center"/>
    </xf>
    <xf numFmtId="0" fontId="16" fillId="0" borderId="22" xfId="0" applyFont="1" applyBorder="1" applyAlignment="1" applyProtection="1">
      <alignment horizontal="left" vertical="center" wrapText="1" indent="1"/>
      <protection locked="0"/>
    </xf>
    <xf numFmtId="0" fontId="13" fillId="0" borderId="0" xfId="2" applyFont="1">
      <alignment vertical="center"/>
    </xf>
    <xf numFmtId="178" fontId="16" fillId="0" borderId="0" xfId="2" applyNumberFormat="1" applyFont="1" applyAlignment="1" applyProtection="1">
      <alignment horizontal="left" vertical="center"/>
      <protection locked="0"/>
    </xf>
    <xf numFmtId="0" fontId="13" fillId="0" borderId="0" xfId="2" applyFont="1" applyAlignment="1">
      <alignment vertical="center" wrapText="1"/>
    </xf>
    <xf numFmtId="38" fontId="9" fillId="2" borderId="0" xfId="1" applyFont="1" applyFill="1" applyProtection="1">
      <alignment vertical="center"/>
      <protection locked="0"/>
    </xf>
    <xf numFmtId="38" fontId="38" fillId="2" borderId="0" xfId="1" applyFont="1" applyFill="1" applyAlignment="1">
      <alignment horizontal="right" vertical="center"/>
    </xf>
    <xf numFmtId="38" fontId="9" fillId="0" borderId="0" xfId="1" applyFont="1" applyProtection="1">
      <alignment vertical="center"/>
      <protection locked="0"/>
    </xf>
    <xf numFmtId="38" fontId="14" fillId="0" borderId="15" xfId="2" applyNumberFormat="1" applyFont="1" applyBorder="1" applyAlignment="1" applyProtection="1">
      <alignment vertical="center" shrinkToFit="1"/>
      <protection locked="0"/>
    </xf>
    <xf numFmtId="38" fontId="14" fillId="0" borderId="2" xfId="2" applyNumberFormat="1" applyFont="1" applyBorder="1" applyAlignment="1" applyProtection="1">
      <alignment vertical="center" shrinkToFit="1"/>
      <protection locked="0"/>
    </xf>
    <xf numFmtId="0" fontId="39" fillId="0" borderId="0" xfId="2" applyFont="1" applyProtection="1">
      <alignment vertical="center"/>
      <protection locked="0"/>
    </xf>
    <xf numFmtId="0" fontId="40" fillId="2" borderId="0" xfId="0" applyFont="1" applyFill="1">
      <alignment vertical="center"/>
    </xf>
    <xf numFmtId="0" fontId="14" fillId="2" borderId="0" xfId="0" applyFont="1" applyFill="1" applyProtection="1">
      <alignment vertical="center"/>
      <protection locked="0"/>
    </xf>
    <xf numFmtId="38" fontId="14" fillId="2" borderId="0" xfId="1" applyFont="1" applyFill="1" applyProtection="1">
      <alignment vertical="center"/>
      <protection locked="0"/>
    </xf>
    <xf numFmtId="38" fontId="17" fillId="3" borderId="3" xfId="1" applyFont="1" applyFill="1" applyBorder="1" applyAlignment="1">
      <alignment horizontal="right" vertical="center"/>
    </xf>
    <xf numFmtId="38" fontId="17" fillId="4" borderId="3" xfId="1" applyFont="1" applyFill="1" applyBorder="1" applyProtection="1">
      <alignment vertical="center"/>
    </xf>
    <xf numFmtId="0" fontId="17" fillId="3" borderId="3" xfId="0" applyFont="1" applyFill="1" applyBorder="1" applyAlignment="1">
      <alignment vertical="center" wrapText="1"/>
    </xf>
    <xf numFmtId="38" fontId="17" fillId="3" borderId="3" xfId="1" applyFont="1" applyFill="1" applyBorder="1" applyAlignment="1">
      <alignment vertical="center" wrapText="1"/>
    </xf>
    <xf numFmtId="38" fontId="14" fillId="0" borderId="5" xfId="2" applyNumberFormat="1" applyFont="1" applyBorder="1" applyAlignment="1" applyProtection="1">
      <alignment vertical="center" wrapText="1" shrinkToFit="1"/>
      <protection locked="0"/>
    </xf>
    <xf numFmtId="38" fontId="14" fillId="0" borderId="5" xfId="2" applyNumberFormat="1" applyFont="1" applyBorder="1" applyAlignment="1" applyProtection="1">
      <alignment vertical="center" shrinkToFit="1"/>
      <protection locked="0"/>
    </xf>
    <xf numFmtId="0" fontId="37" fillId="2" borderId="0" xfId="0" applyFont="1" applyFill="1" applyProtection="1">
      <alignment vertical="center"/>
      <protection locked="0"/>
    </xf>
    <xf numFmtId="38" fontId="37" fillId="2" borderId="0" xfId="1" applyFont="1" applyFill="1" applyProtection="1">
      <alignment vertical="center"/>
      <protection locked="0"/>
    </xf>
    <xf numFmtId="0" fontId="42" fillId="0" borderId="0" xfId="6" applyFont="1">
      <alignment vertical="center"/>
    </xf>
    <xf numFmtId="0" fontId="43" fillId="0" borderId="0" xfId="6" applyFont="1">
      <alignment vertical="center"/>
    </xf>
    <xf numFmtId="0" fontId="32" fillId="0" borderId="0" xfId="6" applyFont="1">
      <alignment vertical="center"/>
    </xf>
    <xf numFmtId="0" fontId="32" fillId="6" borderId="6" xfId="6" applyFont="1" applyFill="1" applyBorder="1">
      <alignment vertical="center"/>
    </xf>
    <xf numFmtId="0" fontId="32" fillId="6" borderId="3" xfId="6" applyFont="1" applyFill="1" applyBorder="1">
      <alignment vertical="center"/>
    </xf>
    <xf numFmtId="0" fontId="32" fillId="6" borderId="30" xfId="6" applyFont="1" applyFill="1" applyBorder="1">
      <alignment vertical="center"/>
    </xf>
    <xf numFmtId="0" fontId="32" fillId="6" borderId="9" xfId="6" applyFont="1" applyFill="1" applyBorder="1">
      <alignment vertical="center"/>
    </xf>
    <xf numFmtId="0" fontId="32" fillId="6" borderId="8" xfId="6" applyFont="1" applyFill="1" applyBorder="1">
      <alignment vertical="center"/>
    </xf>
    <xf numFmtId="0" fontId="32" fillId="6" borderId="7" xfId="6" applyFont="1" applyFill="1" applyBorder="1">
      <alignment vertical="center"/>
    </xf>
    <xf numFmtId="0" fontId="44" fillId="8" borderId="9" xfId="6" applyFont="1" applyFill="1" applyBorder="1">
      <alignment vertical="center"/>
    </xf>
    <xf numFmtId="0" fontId="32" fillId="8" borderId="8" xfId="6" applyFont="1" applyFill="1" applyBorder="1">
      <alignment vertical="center"/>
    </xf>
    <xf numFmtId="0" fontId="32" fillId="8" borderId="7" xfId="6" applyFont="1" applyFill="1" applyBorder="1">
      <alignment vertical="center"/>
    </xf>
    <xf numFmtId="0" fontId="20" fillId="2" borderId="3" xfId="2" applyFont="1" applyFill="1" applyBorder="1" applyAlignment="1" applyProtection="1">
      <alignment horizontal="center" vertical="center"/>
      <protection locked="0"/>
    </xf>
    <xf numFmtId="0" fontId="7" fillId="0" borderId="0" xfId="2" applyFont="1" applyFill="1">
      <alignment vertical="center"/>
    </xf>
    <xf numFmtId="0" fontId="25" fillId="0" borderId="0" xfId="0" applyFont="1" applyFill="1" applyAlignment="1" applyProtection="1">
      <alignment vertical="center"/>
    </xf>
    <xf numFmtId="0" fontId="22" fillId="0" borderId="3" xfId="0" applyFont="1" applyBorder="1" applyAlignment="1">
      <alignment horizontal="center" vertical="center"/>
    </xf>
    <xf numFmtId="0" fontId="16" fillId="0" borderId="0" xfId="2" applyFont="1" applyAlignment="1">
      <alignment horizontal="right" vertical="top"/>
    </xf>
    <xf numFmtId="0" fontId="16" fillId="0" borderId="0" xfId="2" applyFont="1" applyAlignment="1">
      <alignment horizontal="left" vertical="center"/>
    </xf>
    <xf numFmtId="0" fontId="16" fillId="0" borderId="0" xfId="2" applyFont="1" applyAlignment="1">
      <alignment horizontal="center" vertical="center"/>
    </xf>
    <xf numFmtId="0" fontId="37" fillId="0" borderId="0" xfId="0" applyFont="1">
      <alignment vertical="center"/>
    </xf>
    <xf numFmtId="0" fontId="16" fillId="0" borderId="3" xfId="0" applyFont="1" applyBorder="1" applyAlignment="1">
      <alignment vertical="center" wrapText="1"/>
    </xf>
    <xf numFmtId="0" fontId="16" fillId="0" borderId="3" xfId="2" applyFont="1" applyBorder="1" applyAlignment="1">
      <alignment vertical="center" wrapText="1"/>
    </xf>
    <xf numFmtId="38" fontId="16" fillId="0" borderId="3" xfId="1" applyFont="1" applyBorder="1" applyAlignment="1">
      <alignment vertical="center" wrapText="1"/>
    </xf>
    <xf numFmtId="0" fontId="16" fillId="0" borderId="3" xfId="2" applyFont="1" applyBorder="1" applyAlignment="1">
      <alignment horizontal="center" vertical="center" wrapText="1"/>
    </xf>
    <xf numFmtId="0" fontId="16" fillId="0" borderId="0" xfId="2" applyFont="1" applyAlignment="1">
      <alignment horizontal="left" vertical="center" indent="1"/>
    </xf>
    <xf numFmtId="0" fontId="20" fillId="2" borderId="0" xfId="2" applyFont="1" applyFill="1" applyAlignment="1">
      <alignment horizontal="left"/>
    </xf>
    <xf numFmtId="0" fontId="6" fillId="2" borderId="0" xfId="2" applyFont="1" applyFill="1" applyAlignment="1">
      <alignment horizontal="left" wrapText="1"/>
    </xf>
    <xf numFmtId="0" fontId="6" fillId="2" borderId="0" xfId="2" applyFont="1" applyFill="1">
      <alignment vertical="center"/>
    </xf>
    <xf numFmtId="0" fontId="17" fillId="0" borderId="19" xfId="2" applyFont="1" applyBorder="1" applyAlignment="1">
      <alignment horizontal="center" vertical="center"/>
    </xf>
    <xf numFmtId="0" fontId="17" fillId="0" borderId="0" xfId="2" applyFont="1" applyAlignment="1">
      <alignment horizontal="center" vertical="center" wrapText="1"/>
    </xf>
    <xf numFmtId="0" fontId="17" fillId="0" borderId="39" xfId="2" applyFont="1" applyBorder="1">
      <alignment vertical="center"/>
    </xf>
    <xf numFmtId="0" fontId="17" fillId="0" borderId="0" xfId="2" applyFont="1" applyAlignment="1">
      <alignment horizontal="center" vertical="center"/>
    </xf>
    <xf numFmtId="0" fontId="20" fillId="2" borderId="19" xfId="2" applyFont="1" applyFill="1" applyBorder="1" applyAlignment="1" applyProtection="1">
      <alignment horizontal="center" vertical="center"/>
      <protection locked="0"/>
    </xf>
    <xf numFmtId="0" fontId="9" fillId="2" borderId="0" xfId="2" applyFont="1" applyFill="1" applyAlignment="1">
      <alignment vertical="center" wrapText="1"/>
    </xf>
    <xf numFmtId="0" fontId="20" fillId="2" borderId="9" xfId="2" applyFont="1" applyFill="1" applyBorder="1" applyAlignment="1" applyProtection="1">
      <alignment horizontal="center" vertical="center"/>
      <protection locked="0"/>
    </xf>
    <xf numFmtId="0" fontId="20" fillId="2" borderId="39" xfId="2" applyFont="1" applyFill="1" applyBorder="1" applyAlignment="1" applyProtection="1">
      <alignment horizontal="center" vertical="center"/>
      <protection locked="0"/>
    </xf>
    <xf numFmtId="0" fontId="20" fillId="0" borderId="0" xfId="2" applyFont="1" applyAlignment="1" applyProtection="1">
      <alignment horizontal="center" vertical="center"/>
      <protection locked="0"/>
    </xf>
    <xf numFmtId="0" fontId="6" fillId="0" borderId="0" xfId="2" applyFont="1" applyAlignment="1">
      <alignment horizontal="left" wrapText="1"/>
    </xf>
    <xf numFmtId="0" fontId="2" fillId="2" borderId="0" xfId="0" applyFont="1" applyFill="1">
      <alignment vertical="center"/>
    </xf>
    <xf numFmtId="0" fontId="4" fillId="0" borderId="0" xfId="0" applyFont="1">
      <alignment vertical="center"/>
    </xf>
    <xf numFmtId="38" fontId="4" fillId="0" borderId="0" xfId="1" applyFont="1" applyAlignment="1">
      <alignment horizontal="right" vertical="center"/>
    </xf>
    <xf numFmtId="0" fontId="19" fillId="0" borderId="0" xfId="0" applyFont="1" applyAlignment="1">
      <alignment horizontal="right" vertical="center"/>
    </xf>
    <xf numFmtId="38" fontId="18" fillId="0" borderId="0" xfId="1" applyFont="1" applyAlignment="1">
      <alignment horizontal="right" vertical="center"/>
    </xf>
    <xf numFmtId="0" fontId="2" fillId="0" borderId="0" xfId="0" applyFont="1">
      <alignment vertical="center"/>
    </xf>
    <xf numFmtId="0" fontId="4" fillId="3" borderId="3" xfId="0" applyFont="1" applyFill="1" applyBorder="1" applyAlignment="1">
      <alignment horizontal="center" vertical="center"/>
    </xf>
    <xf numFmtId="0" fontId="4" fillId="3" borderId="3" xfId="0" applyFont="1" applyFill="1" applyBorder="1">
      <alignment vertical="center"/>
    </xf>
    <xf numFmtId="0" fontId="4" fillId="0" borderId="0" xfId="0" applyFont="1" applyAlignment="1">
      <alignment horizontal="left" vertical="center"/>
    </xf>
    <xf numFmtId="0" fontId="2" fillId="2" borderId="18" xfId="0" applyFont="1" applyFill="1" applyBorder="1" applyAlignment="1" applyProtection="1">
      <alignment horizontal="center" vertical="center" wrapText="1"/>
      <protection locked="0"/>
    </xf>
    <xf numFmtId="38" fontId="14" fillId="0" borderId="0" xfId="2" applyNumberFormat="1" applyFont="1" applyAlignment="1" applyProtection="1">
      <alignment horizontal="right" vertical="center" wrapText="1" shrinkToFit="1"/>
      <protection locked="0"/>
    </xf>
    <xf numFmtId="38" fontId="46" fillId="8" borderId="3" xfId="7" applyFont="1" applyFill="1" applyBorder="1">
      <alignment vertical="center"/>
    </xf>
    <xf numFmtId="0" fontId="23" fillId="0" borderId="3" xfId="0" applyFont="1" applyBorder="1" applyAlignment="1" applyProtection="1">
      <alignment vertical="center" wrapText="1"/>
      <protection locked="0"/>
    </xf>
    <xf numFmtId="0" fontId="22" fillId="0" borderId="3" xfId="0" applyFont="1" applyBorder="1" applyAlignment="1" applyProtection="1">
      <alignment horizontal="center" vertical="center"/>
      <protection locked="0"/>
    </xf>
    <xf numFmtId="0" fontId="16" fillId="0" borderId="7" xfId="0" applyFont="1" applyBorder="1" applyAlignment="1" applyProtection="1">
      <alignment horizontal="left" vertical="center" wrapText="1" indent="1"/>
      <protection locked="0"/>
    </xf>
    <xf numFmtId="49" fontId="16" fillId="0" borderId="7" xfId="0" applyNumberFormat="1" applyFont="1" applyBorder="1" applyAlignment="1" applyProtection="1">
      <alignment horizontal="left" vertical="center" wrapText="1" indent="1"/>
      <protection locked="0"/>
    </xf>
    <xf numFmtId="38" fontId="46" fillId="10" borderId="3" xfId="7" applyFont="1" applyFill="1" applyBorder="1" applyProtection="1">
      <alignment vertical="center"/>
      <protection locked="0"/>
    </xf>
    <xf numFmtId="38" fontId="32" fillId="10" borderId="3" xfId="7" applyFont="1" applyFill="1" applyBorder="1" applyProtection="1">
      <alignment vertical="center"/>
      <protection locked="0"/>
    </xf>
    <xf numFmtId="38" fontId="16" fillId="0" borderId="3" xfId="1" applyFont="1" applyBorder="1" applyAlignment="1" applyProtection="1">
      <alignment vertical="center" wrapText="1"/>
    </xf>
    <xf numFmtId="0" fontId="22" fillId="0" borderId="0" xfId="0" applyFont="1" applyAlignment="1" applyProtection="1">
      <alignment horizontal="right" vertical="center"/>
    </xf>
    <xf numFmtId="0" fontId="22" fillId="0" borderId="10" xfId="0" applyFont="1" applyBorder="1" applyAlignment="1" applyProtection="1">
      <alignment horizontal="right" vertical="center"/>
    </xf>
    <xf numFmtId="0" fontId="25" fillId="6" borderId="3" xfId="0" applyFont="1" applyFill="1" applyBorder="1" applyAlignment="1">
      <alignment horizontal="center" vertical="center" textRotation="255"/>
    </xf>
    <xf numFmtId="0" fontId="22" fillId="0" borderId="3" xfId="0" applyFont="1" applyBorder="1" applyAlignment="1">
      <alignment horizontal="left" vertical="center"/>
    </xf>
    <xf numFmtId="0" fontId="22" fillId="0" borderId="31" xfId="0" applyFont="1" applyBorder="1" applyAlignment="1">
      <alignment horizontal="left" vertical="center"/>
    </xf>
    <xf numFmtId="0" fontId="22" fillId="0" borderId="24" xfId="0" applyFont="1" applyBorder="1" applyAlignment="1">
      <alignment horizontal="left" vertical="center"/>
    </xf>
    <xf numFmtId="0" fontId="22" fillId="0" borderId="32" xfId="0" applyFont="1" applyBorder="1" applyAlignment="1">
      <alignment horizontal="left" vertical="center"/>
    </xf>
    <xf numFmtId="0" fontId="22" fillId="0" borderId="28" xfId="0" applyFont="1" applyBorder="1" applyAlignment="1">
      <alignment horizontal="left" vertical="center"/>
    </xf>
    <xf numFmtId="0" fontId="24" fillId="5" borderId="3" xfId="0" applyFont="1" applyFill="1" applyBorder="1" applyAlignment="1">
      <alignment horizontal="center" vertical="center"/>
    </xf>
    <xf numFmtId="0" fontId="22" fillId="0" borderId="9" xfId="0" applyFont="1" applyBorder="1" applyAlignment="1">
      <alignment horizontal="left" vertical="center" indent="1"/>
    </xf>
    <xf numFmtId="0" fontId="16" fillId="0" borderId="37" xfId="0" applyFont="1" applyBorder="1" applyAlignment="1" applyProtection="1">
      <alignment horizontal="left" vertical="center"/>
      <protection locked="0"/>
    </xf>
    <xf numFmtId="0" fontId="16" fillId="0" borderId="38" xfId="0" applyFont="1" applyBorder="1" applyAlignment="1" applyProtection="1">
      <alignment horizontal="left" vertical="center"/>
      <protection locked="0"/>
    </xf>
    <xf numFmtId="0" fontId="4" fillId="3" borderId="9" xfId="0" applyFont="1" applyFill="1" applyBorder="1" applyAlignment="1">
      <alignment horizontal="left" vertical="center"/>
    </xf>
    <xf numFmtId="0" fontId="4" fillId="3" borderId="8" xfId="0" applyFont="1" applyFill="1" applyBorder="1" applyAlignment="1">
      <alignment horizontal="left" vertical="center"/>
    </xf>
    <xf numFmtId="0" fontId="4" fillId="3" borderId="7" xfId="0" applyFont="1" applyFill="1" applyBorder="1" applyAlignment="1">
      <alignment horizontal="left" vertical="center"/>
    </xf>
    <xf numFmtId="38" fontId="4" fillId="4" borderId="3" xfId="1" applyFont="1" applyFill="1" applyBorder="1" applyAlignment="1">
      <alignment horizontal="right" vertical="center"/>
    </xf>
    <xf numFmtId="0" fontId="4" fillId="3" borderId="3" xfId="0" applyFont="1" applyFill="1" applyBorder="1" applyAlignment="1">
      <alignment horizontal="left" vertical="center"/>
    </xf>
    <xf numFmtId="0" fontId="4" fillId="3" borderId="6" xfId="0" applyFont="1" applyFill="1" applyBorder="1" applyAlignment="1">
      <alignment horizontal="left" vertical="center"/>
    </xf>
    <xf numFmtId="0" fontId="17" fillId="3" borderId="3" xfId="2" applyFont="1" applyFill="1" applyBorder="1" applyAlignment="1">
      <alignment horizontal="center" vertical="center" wrapText="1"/>
    </xf>
    <xf numFmtId="0" fontId="17" fillId="3" borderId="9" xfId="2" applyFont="1" applyFill="1" applyBorder="1" applyAlignment="1">
      <alignment horizontal="center" vertical="center"/>
    </xf>
    <xf numFmtId="0" fontId="17" fillId="3" borderId="8" xfId="2" applyFont="1" applyFill="1" applyBorder="1" applyAlignment="1">
      <alignment horizontal="center" vertical="center"/>
    </xf>
    <xf numFmtId="0" fontId="17" fillId="3" borderId="7" xfId="2" applyFont="1" applyFill="1" applyBorder="1" applyAlignment="1">
      <alignment horizontal="center" vertical="center"/>
    </xf>
    <xf numFmtId="0" fontId="9" fillId="2" borderId="9" xfId="2" applyFont="1" applyFill="1" applyBorder="1" applyAlignment="1">
      <alignment horizontal="center" vertical="center" wrapText="1"/>
    </xf>
    <xf numFmtId="0" fontId="9" fillId="2" borderId="7" xfId="2" applyFont="1" applyFill="1" applyBorder="1" applyAlignment="1">
      <alignment horizontal="center" vertical="center" wrapText="1"/>
    </xf>
    <xf numFmtId="38" fontId="14" fillId="0" borderId="40" xfId="2" applyNumberFormat="1" applyFont="1" applyBorder="1" applyAlignment="1" applyProtection="1">
      <alignment horizontal="left" vertical="center" wrapText="1" shrinkToFit="1"/>
      <protection locked="0"/>
    </xf>
    <xf numFmtId="38" fontId="14" fillId="0" borderId="41" xfId="2" applyNumberFormat="1" applyFont="1" applyBorder="1" applyAlignment="1" applyProtection="1">
      <alignment horizontal="left" vertical="center" wrapText="1" shrinkToFit="1"/>
      <protection locked="0"/>
    </xf>
    <xf numFmtId="38" fontId="14" fillId="0" borderId="42" xfId="2" applyNumberFormat="1" applyFont="1" applyBorder="1" applyAlignment="1" applyProtection="1">
      <alignment horizontal="left" vertical="center" wrapText="1" shrinkToFit="1"/>
      <protection locked="0"/>
    </xf>
    <xf numFmtId="38" fontId="14" fillId="0" borderId="40" xfId="2" applyNumberFormat="1" applyFont="1" applyBorder="1" applyAlignment="1" applyProtection="1">
      <alignment horizontal="right" vertical="center" wrapText="1" shrinkToFit="1"/>
      <protection locked="0"/>
    </xf>
    <xf numFmtId="38" fontId="14" fillId="0" borderId="41" xfId="2" applyNumberFormat="1" applyFont="1" applyBorder="1" applyAlignment="1" applyProtection="1">
      <alignment horizontal="right" vertical="center" wrapText="1" shrinkToFit="1"/>
      <protection locked="0"/>
    </xf>
    <xf numFmtId="38" fontId="14" fillId="0" borderId="42" xfId="2" applyNumberFormat="1" applyFont="1" applyBorder="1" applyAlignment="1" applyProtection="1">
      <alignment horizontal="right" vertical="center" wrapText="1" shrinkToFit="1"/>
      <protection locked="0"/>
    </xf>
    <xf numFmtId="38" fontId="14" fillId="0" borderId="43" xfId="2" applyNumberFormat="1" applyFont="1" applyBorder="1" applyAlignment="1" applyProtection="1">
      <alignment horizontal="left" vertical="center" wrapText="1" shrinkToFit="1"/>
      <protection locked="0"/>
    </xf>
    <xf numFmtId="38" fontId="14" fillId="0" borderId="44" xfId="2" applyNumberFormat="1" applyFont="1" applyBorder="1" applyAlignment="1" applyProtection="1">
      <alignment horizontal="left" vertical="center" wrapText="1" shrinkToFit="1"/>
      <protection locked="0"/>
    </xf>
    <xf numFmtId="38" fontId="14" fillId="0" borderId="26" xfId="2" applyNumberFormat="1" applyFont="1" applyBorder="1" applyAlignment="1" applyProtection="1">
      <alignment horizontal="left" vertical="center" wrapText="1" shrinkToFit="1"/>
      <protection locked="0"/>
    </xf>
    <xf numFmtId="38" fontId="14" fillId="0" borderId="43" xfId="2" applyNumberFormat="1" applyFont="1" applyBorder="1" applyAlignment="1" applyProtection="1">
      <alignment horizontal="right" vertical="center" wrapText="1" shrinkToFit="1"/>
      <protection locked="0"/>
    </xf>
    <xf numFmtId="38" fontId="14" fillId="0" borderId="44" xfId="2" applyNumberFormat="1" applyFont="1" applyBorder="1" applyAlignment="1" applyProtection="1">
      <alignment horizontal="right" vertical="center" wrapText="1" shrinkToFit="1"/>
      <protection locked="0"/>
    </xf>
    <xf numFmtId="38" fontId="14" fillId="0" borderId="26" xfId="2" applyNumberFormat="1" applyFont="1" applyBorder="1" applyAlignment="1" applyProtection="1">
      <alignment horizontal="right" vertical="center" wrapText="1" shrinkToFit="1"/>
      <protection locked="0"/>
    </xf>
    <xf numFmtId="0" fontId="4" fillId="3" borderId="11" xfId="0" applyFont="1" applyFill="1" applyBorder="1" applyAlignment="1">
      <alignment horizontal="left" vertical="center"/>
    </xf>
    <xf numFmtId="0" fontId="4" fillId="3" borderId="2" xfId="0" applyFont="1" applyFill="1" applyBorder="1" applyAlignment="1">
      <alignment horizontal="right" vertical="center"/>
    </xf>
    <xf numFmtId="38" fontId="18" fillId="4" borderId="34" xfId="1" applyFont="1" applyFill="1" applyBorder="1" applyAlignment="1">
      <alignment horizontal="right" vertical="center"/>
    </xf>
    <xf numFmtId="38" fontId="18" fillId="4" borderId="35" xfId="1" applyFont="1" applyFill="1" applyBorder="1" applyAlignment="1">
      <alignment horizontal="right" vertical="center"/>
    </xf>
    <xf numFmtId="38" fontId="18" fillId="4" borderId="36" xfId="1" applyFont="1" applyFill="1" applyBorder="1" applyAlignment="1">
      <alignment horizontal="right" vertical="center"/>
    </xf>
    <xf numFmtId="38" fontId="14" fillId="0" borderId="31" xfId="2" applyNumberFormat="1" applyFont="1" applyBorder="1" applyAlignment="1" applyProtection="1">
      <alignment horizontal="right" vertical="center" wrapText="1" shrinkToFit="1"/>
      <protection locked="0"/>
    </xf>
    <xf numFmtId="38" fontId="14" fillId="0" borderId="49" xfId="2" applyNumberFormat="1" applyFont="1" applyBorder="1" applyAlignment="1" applyProtection="1">
      <alignment horizontal="right" vertical="center" wrapText="1" shrinkToFit="1"/>
      <protection locked="0"/>
    </xf>
    <xf numFmtId="38" fontId="14" fillId="0" borderId="24" xfId="2" applyNumberFormat="1" applyFont="1" applyBorder="1" applyAlignment="1" applyProtection="1">
      <alignment horizontal="right" vertical="center" wrapText="1" shrinkToFit="1"/>
      <protection locked="0"/>
    </xf>
    <xf numFmtId="38" fontId="14" fillId="0" borderId="45" xfId="2" applyNumberFormat="1" applyFont="1" applyBorder="1" applyAlignment="1" applyProtection="1">
      <alignment horizontal="left" vertical="center" wrapText="1" shrinkToFit="1"/>
      <protection locked="0"/>
    </xf>
    <xf numFmtId="38" fontId="14" fillId="0" borderId="46" xfId="2" applyNumberFormat="1" applyFont="1" applyBorder="1" applyAlignment="1" applyProtection="1">
      <alignment horizontal="left" vertical="center" wrapText="1" shrinkToFit="1"/>
      <protection locked="0"/>
    </xf>
    <xf numFmtId="38" fontId="14" fillId="0" borderId="47" xfId="2" applyNumberFormat="1" applyFont="1" applyBorder="1" applyAlignment="1" applyProtection="1">
      <alignment horizontal="left" vertical="center" wrapText="1" shrinkToFit="1"/>
      <protection locked="0"/>
    </xf>
    <xf numFmtId="38" fontId="14" fillId="0" borderId="32" xfId="2" applyNumberFormat="1" applyFont="1" applyBorder="1" applyAlignment="1" applyProtection="1">
      <alignment horizontal="left" vertical="center" wrapText="1" shrinkToFit="1"/>
      <protection locked="0"/>
    </xf>
    <xf numFmtId="38" fontId="14" fillId="0" borderId="48" xfId="2" applyNumberFormat="1" applyFont="1" applyBorder="1" applyAlignment="1" applyProtection="1">
      <alignment horizontal="left" vertical="center" wrapText="1" shrinkToFit="1"/>
      <protection locked="0"/>
    </xf>
    <xf numFmtId="38" fontId="14" fillId="0" borderId="28" xfId="2" applyNumberFormat="1" applyFont="1" applyBorder="1" applyAlignment="1" applyProtection="1">
      <alignment horizontal="left" vertical="center" wrapText="1" shrinkToFit="1"/>
      <protection locked="0"/>
    </xf>
    <xf numFmtId="38" fontId="14" fillId="0" borderId="32" xfId="2" applyNumberFormat="1" applyFont="1" applyBorder="1" applyAlignment="1" applyProtection="1">
      <alignment horizontal="right" vertical="center" wrapText="1" shrinkToFit="1"/>
      <protection locked="0"/>
    </xf>
    <xf numFmtId="38" fontId="14" fillId="0" borderId="48" xfId="2" applyNumberFormat="1" applyFont="1" applyBorder="1" applyAlignment="1" applyProtection="1">
      <alignment horizontal="right" vertical="center" wrapText="1" shrinkToFit="1"/>
      <protection locked="0"/>
    </xf>
    <xf numFmtId="38" fontId="14" fillId="0" borderId="28" xfId="2" applyNumberFormat="1" applyFont="1" applyBorder="1" applyAlignment="1" applyProtection="1">
      <alignment horizontal="right" vertical="center" wrapText="1" shrinkToFit="1"/>
      <protection locked="0"/>
    </xf>
    <xf numFmtId="0" fontId="16" fillId="0" borderId="0" xfId="2" applyFont="1" applyAlignment="1" applyProtection="1">
      <alignment vertical="center" wrapText="1"/>
      <protection locked="0"/>
    </xf>
    <xf numFmtId="0" fontId="16" fillId="0" borderId="0" xfId="2" applyFont="1" applyAlignment="1" applyProtection="1">
      <alignment horizontal="right" vertical="center"/>
      <protection locked="0"/>
    </xf>
    <xf numFmtId="178" fontId="16" fillId="0" borderId="0" xfId="2" applyNumberFormat="1" applyFont="1" applyAlignment="1" applyProtection="1">
      <alignment horizontal="right" vertical="center"/>
      <protection locked="0"/>
    </xf>
    <xf numFmtId="0" fontId="16" fillId="0" borderId="0" xfId="2" applyFont="1" applyAlignment="1">
      <alignment horizontal="left" vertical="top" wrapText="1"/>
    </xf>
    <xf numFmtId="0" fontId="16" fillId="0" borderId="0" xfId="2" applyFont="1" applyAlignment="1">
      <alignment horizontal="center" vertical="center" wrapText="1"/>
    </xf>
    <xf numFmtId="0" fontId="16" fillId="0" borderId="0" xfId="2" applyFont="1" applyAlignment="1">
      <alignment horizontal="center" vertical="center"/>
    </xf>
    <xf numFmtId="0" fontId="16" fillId="0" borderId="0" xfId="2" applyFont="1" applyAlignment="1">
      <alignment horizontal="left" vertical="center" wrapText="1"/>
    </xf>
    <xf numFmtId="0" fontId="22" fillId="0" borderId="0" xfId="0" applyFont="1" applyAlignment="1">
      <alignment horizontal="left" vertical="center" wrapText="1"/>
    </xf>
    <xf numFmtId="0" fontId="22" fillId="0" borderId="3" xfId="0" applyFont="1" applyBorder="1" applyAlignment="1">
      <alignment horizontal="center" vertical="center"/>
    </xf>
    <xf numFmtId="0" fontId="7" fillId="0" borderId="0" xfId="2" applyFont="1" applyAlignment="1">
      <alignment vertical="center" wrapText="1"/>
    </xf>
    <xf numFmtId="38" fontId="14" fillId="0" borderId="3" xfId="2" applyNumberFormat="1" applyFont="1" applyBorder="1" applyAlignment="1" applyProtection="1">
      <alignment vertical="center" wrapText="1"/>
      <protection locked="0"/>
    </xf>
    <xf numFmtId="38" fontId="14" fillId="0" borderId="9" xfId="2" applyNumberFormat="1" applyFont="1" applyBorder="1" applyAlignment="1" applyProtection="1">
      <alignment vertical="center" wrapText="1"/>
      <protection locked="0"/>
    </xf>
    <xf numFmtId="38" fontId="14" fillId="0" borderId="8" xfId="2" applyNumberFormat="1" applyFont="1" applyBorder="1" applyAlignment="1" applyProtection="1">
      <alignment vertical="center" wrapText="1"/>
      <protection locked="0"/>
    </xf>
    <xf numFmtId="38" fontId="14" fillId="0" borderId="7" xfId="2" applyNumberFormat="1" applyFont="1" applyBorder="1" applyAlignment="1" applyProtection="1">
      <alignment vertical="center" wrapText="1"/>
      <protection locked="0"/>
    </xf>
    <xf numFmtId="38" fontId="14" fillId="0" borderId="34" xfId="2" applyNumberFormat="1" applyFont="1" applyBorder="1" applyAlignment="1" applyProtection="1">
      <alignment horizontal="left" vertical="center" wrapText="1"/>
      <protection locked="0"/>
    </xf>
    <xf numFmtId="38" fontId="14" fillId="0" borderId="35" xfId="2" applyNumberFormat="1" applyFont="1" applyBorder="1" applyAlignment="1" applyProtection="1">
      <alignment horizontal="left" vertical="center" wrapText="1"/>
      <protection locked="0"/>
    </xf>
    <xf numFmtId="38" fontId="14" fillId="0" borderId="36" xfId="2" applyNumberFormat="1" applyFont="1" applyBorder="1" applyAlignment="1" applyProtection="1">
      <alignment horizontal="left" vertical="center" wrapText="1"/>
      <protection locked="0"/>
    </xf>
    <xf numFmtId="0" fontId="10" fillId="0" borderId="0" xfId="2" applyFont="1" applyAlignment="1">
      <alignment horizontal="center" vertical="center"/>
    </xf>
    <xf numFmtId="38" fontId="9" fillId="0" borderId="10" xfId="1" applyFont="1" applyBorder="1" applyAlignment="1" applyProtection="1">
      <alignment vertical="center" wrapText="1" shrinkToFit="1"/>
      <protection locked="0"/>
    </xf>
    <xf numFmtId="0" fontId="36" fillId="0" borderId="0" xfId="2" applyFont="1" applyAlignment="1">
      <alignment horizontal="center" vertical="center"/>
    </xf>
    <xf numFmtId="0" fontId="14" fillId="3" borderId="12" xfId="2" applyFont="1" applyFill="1" applyBorder="1">
      <alignment vertical="center"/>
    </xf>
    <xf numFmtId="0" fontId="14" fillId="3" borderId="13" xfId="2" applyFont="1" applyFill="1" applyBorder="1">
      <alignment vertical="center"/>
    </xf>
    <xf numFmtId="0" fontId="14" fillId="3" borderId="14" xfId="2" applyFont="1" applyFill="1" applyBorder="1">
      <alignment vertical="center"/>
    </xf>
    <xf numFmtId="38" fontId="9" fillId="2" borderId="0" xfId="1" applyFont="1" applyFill="1" applyBorder="1" applyAlignment="1" applyProtection="1">
      <alignment vertical="top" wrapText="1"/>
    </xf>
    <xf numFmtId="38" fontId="9" fillId="0" borderId="8" xfId="1" applyFont="1" applyBorder="1" applyAlignment="1" applyProtection="1">
      <alignment vertical="center" wrapText="1" shrinkToFit="1"/>
    </xf>
    <xf numFmtId="0" fontId="16" fillId="3" borderId="11" xfId="2" applyFont="1" applyFill="1" applyBorder="1" applyAlignment="1">
      <alignment vertical="center" wrapText="1"/>
    </xf>
    <xf numFmtId="38" fontId="14" fillId="0" borderId="2" xfId="2" applyNumberFormat="1" applyFont="1" applyBorder="1" applyAlignment="1" applyProtection="1">
      <alignment vertical="center" wrapText="1"/>
      <protection locked="0"/>
    </xf>
    <xf numFmtId="0" fontId="7" fillId="0" borderId="0" xfId="2" applyFont="1" applyAlignment="1">
      <alignment horizontal="left" vertical="center" wrapText="1"/>
    </xf>
    <xf numFmtId="0" fontId="14" fillId="3" borderId="11" xfId="2" applyFont="1" applyFill="1" applyBorder="1" applyAlignment="1">
      <alignment vertical="center" wrapText="1"/>
    </xf>
    <xf numFmtId="0" fontId="32" fillId="6" borderId="9" xfId="6" applyFont="1" applyFill="1" applyBorder="1">
      <alignment vertical="center"/>
    </xf>
    <xf numFmtId="0" fontId="32" fillId="6" borderId="8" xfId="6" applyFont="1" applyFill="1" applyBorder="1">
      <alignment vertical="center"/>
    </xf>
    <xf numFmtId="0" fontId="32" fillId="6" borderId="7" xfId="6" applyFont="1" applyFill="1" applyBorder="1">
      <alignment vertical="center"/>
    </xf>
    <xf numFmtId="0" fontId="32" fillId="0" borderId="3" xfId="6" applyFont="1" applyBorder="1">
      <alignment vertical="center"/>
    </xf>
    <xf numFmtId="0" fontId="32" fillId="6" borderId="3" xfId="6" applyFont="1" applyFill="1" applyBorder="1">
      <alignment vertical="center"/>
    </xf>
    <xf numFmtId="0" fontId="32" fillId="2" borderId="3" xfId="6" applyFont="1" applyFill="1" applyBorder="1" applyAlignment="1" applyProtection="1">
      <alignment vertical="center" wrapText="1"/>
      <protection locked="0"/>
    </xf>
    <xf numFmtId="0" fontId="45" fillId="9" borderId="3" xfId="6" applyFont="1" applyFill="1" applyBorder="1" applyAlignment="1">
      <alignment horizontal="center" vertical="center"/>
    </xf>
    <xf numFmtId="38" fontId="45" fillId="0" borderId="3" xfId="7" applyFont="1" applyBorder="1" applyProtection="1">
      <alignment vertical="center"/>
      <protection locked="0"/>
    </xf>
    <xf numFmtId="0" fontId="32" fillId="6" borderId="3" xfId="6" applyFont="1" applyFill="1" applyBorder="1" applyAlignment="1">
      <alignment vertical="center" wrapText="1"/>
    </xf>
    <xf numFmtId="0" fontId="32" fillId="0" borderId="3" xfId="6" applyFont="1" applyBorder="1" applyAlignment="1" applyProtection="1">
      <alignment vertical="center" wrapText="1"/>
      <protection locked="0"/>
    </xf>
    <xf numFmtId="38" fontId="45" fillId="0" borderId="3" xfId="6" applyNumberFormat="1" applyFont="1" applyBorder="1">
      <alignment vertical="center"/>
    </xf>
    <xf numFmtId="0" fontId="45" fillId="0" borderId="3" xfId="6" applyFont="1" applyBorder="1">
      <alignment vertical="center"/>
    </xf>
    <xf numFmtId="176" fontId="45" fillId="0" borderId="3" xfId="7" applyNumberFormat="1" applyFont="1" applyBorder="1">
      <alignment vertical="center"/>
    </xf>
  </cellXfs>
  <cellStyles count="38">
    <cellStyle name="パーセント 2" xfId="3" xr:uid="{00000000-0005-0000-0000-000000000000}"/>
    <cellStyle name="パーセント 2 2" xfId="10" xr:uid="{00000000-0005-0000-0000-000001000000}"/>
    <cellStyle name="パーセント 2 3" xfId="9" xr:uid="{00000000-0005-0000-0000-000002000000}"/>
    <cellStyle name="ハイパーリンク" xfId="37" builtinId="8"/>
    <cellStyle name="ハイパーリンク 2" xfId="11" xr:uid="{00000000-0005-0000-0000-000004000000}"/>
    <cellStyle name="桁区切り" xfId="1" builtinId="6"/>
    <cellStyle name="桁区切り 2" xfId="4" xr:uid="{00000000-0005-0000-0000-000006000000}"/>
    <cellStyle name="桁区切り 2 2" xfId="13" xr:uid="{00000000-0005-0000-0000-000007000000}"/>
    <cellStyle name="桁区切り 2 3" xfId="12" xr:uid="{00000000-0005-0000-0000-000008000000}"/>
    <cellStyle name="桁区切り 3" xfId="7" xr:uid="{00000000-0005-0000-0000-000009000000}"/>
    <cellStyle name="桁区切り 3 2" xfId="14" xr:uid="{00000000-0005-0000-0000-00000A000000}"/>
    <cellStyle name="通貨 2" xfId="15" xr:uid="{00000000-0005-0000-0000-00000B000000}"/>
    <cellStyle name="標準" xfId="0" builtinId="0"/>
    <cellStyle name="標準 10" xfId="8" xr:uid="{00000000-0005-0000-0000-00000D000000}"/>
    <cellStyle name="標準 2" xfId="2" xr:uid="{00000000-0005-0000-0000-00000E000000}"/>
    <cellStyle name="標準 2 2" xfId="17" xr:uid="{00000000-0005-0000-0000-00000F000000}"/>
    <cellStyle name="標準 2 2 2" xfId="18" xr:uid="{00000000-0005-0000-0000-000010000000}"/>
    <cellStyle name="標準 2 2 3" xfId="19" xr:uid="{00000000-0005-0000-0000-000011000000}"/>
    <cellStyle name="標準 2 2 3 2" xfId="20" xr:uid="{00000000-0005-0000-0000-000012000000}"/>
    <cellStyle name="標準 2 2 3 3" xfId="21" xr:uid="{00000000-0005-0000-0000-000013000000}"/>
    <cellStyle name="標準 2 3" xfId="22" xr:uid="{00000000-0005-0000-0000-000014000000}"/>
    <cellStyle name="標準 2 3 2" xfId="23" xr:uid="{00000000-0005-0000-0000-000015000000}"/>
    <cellStyle name="標準 2 4" xfId="24" xr:uid="{00000000-0005-0000-0000-000016000000}"/>
    <cellStyle name="標準 2 5" xfId="25" xr:uid="{00000000-0005-0000-0000-000017000000}"/>
    <cellStyle name="標準 2 5 2" xfId="26" xr:uid="{00000000-0005-0000-0000-000018000000}"/>
    <cellStyle name="標準 2 5 2 2" xfId="27" xr:uid="{00000000-0005-0000-0000-000019000000}"/>
    <cellStyle name="標準 2 5 2 3" xfId="28" xr:uid="{00000000-0005-0000-0000-00001A000000}"/>
    <cellStyle name="標準 2 6" xfId="16" xr:uid="{00000000-0005-0000-0000-00001B000000}"/>
    <cellStyle name="標準 3" xfId="5" xr:uid="{00000000-0005-0000-0000-00001C000000}"/>
    <cellStyle name="標準 4" xfId="6" xr:uid="{00000000-0005-0000-0000-00001D000000}"/>
    <cellStyle name="標準 4 2" xfId="30" xr:uid="{00000000-0005-0000-0000-00001E000000}"/>
    <cellStyle name="標準 4 3" xfId="29" xr:uid="{00000000-0005-0000-0000-00001F000000}"/>
    <cellStyle name="標準 5" xfId="31" xr:uid="{00000000-0005-0000-0000-000020000000}"/>
    <cellStyle name="標準 6" xfId="32" xr:uid="{00000000-0005-0000-0000-000021000000}"/>
    <cellStyle name="標準 7" xfId="33" xr:uid="{00000000-0005-0000-0000-000022000000}"/>
    <cellStyle name="標準 7 2" xfId="34" xr:uid="{00000000-0005-0000-0000-000023000000}"/>
    <cellStyle name="標準 8" xfId="35" xr:uid="{00000000-0005-0000-0000-000024000000}"/>
    <cellStyle name="標準 9" xfId="36" xr:uid="{00000000-0005-0000-0000-000025000000}"/>
  </cellStyles>
  <dxfs count="83">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FF0000"/>
      </font>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259080</xdr:colOff>
          <xdr:row>29</xdr:row>
          <xdr:rowOff>144780</xdr:rowOff>
        </xdr:from>
        <xdr:to>
          <xdr:col>1</xdr:col>
          <xdr:colOff>678180</xdr:colOff>
          <xdr:row>29</xdr:row>
          <xdr:rowOff>350520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30</xdr:row>
          <xdr:rowOff>121920</xdr:rowOff>
        </xdr:from>
        <xdr:to>
          <xdr:col>1</xdr:col>
          <xdr:colOff>685800</xdr:colOff>
          <xdr:row>30</xdr:row>
          <xdr:rowOff>335280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24</xdr:row>
          <xdr:rowOff>60960</xdr:rowOff>
        </xdr:from>
        <xdr:to>
          <xdr:col>2</xdr:col>
          <xdr:colOff>533400</xdr:colOff>
          <xdr:row>24</xdr:row>
          <xdr:rowOff>266700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276226</xdr:colOff>
      <xdr:row>24</xdr:row>
      <xdr:rowOff>57150</xdr:rowOff>
    </xdr:from>
    <xdr:to>
      <xdr:col>5</xdr:col>
      <xdr:colOff>571500</xdr:colOff>
      <xdr:row>25</xdr:row>
      <xdr:rowOff>141818</xdr:rowOff>
    </xdr:to>
    <xdr:sp macro="" textlink="">
      <xdr:nvSpPr>
        <xdr:cNvPr id="9" name="四角形吹き出し 19">
          <a:extLst>
            <a:ext uri="{FF2B5EF4-FFF2-40B4-BE49-F238E27FC236}">
              <a16:creationId xmlns:a16="http://schemas.microsoft.com/office/drawing/2014/main" id="{00000000-0008-0000-0100-000009000000}"/>
            </a:ext>
          </a:extLst>
        </xdr:cNvPr>
        <xdr:cNvSpPr/>
      </xdr:nvSpPr>
      <xdr:spPr bwMode="auto">
        <a:xfrm>
          <a:off x="7534276" y="7239000"/>
          <a:ext cx="1666874" cy="370418"/>
        </a:xfrm>
        <a:prstGeom prst="wedgeRectCallout">
          <a:avLst>
            <a:gd name="adj1" fmla="val -60473"/>
            <a:gd name="adj2" fmla="val -29357"/>
          </a:avLst>
        </a:prstGeom>
        <a:solidFill>
          <a:schemeClr val="bg1"/>
        </a:solidFill>
        <a:ln w="6350">
          <a:solidFill>
            <a:srgbClr val="FF0000"/>
          </a:solidFill>
          <a:round/>
          <a:headEnd/>
          <a:tailEnd/>
        </a:ln>
      </xdr:spPr>
      <xdr:txBody>
        <a:bodyPr wrap="square" lIns="72000" rIns="36000"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100">
              <a:solidFill>
                <a:srgbClr val="FF0000"/>
              </a:solidFill>
              <a:latin typeface="ＭＳ Ｐ明朝" panose="02020600040205080304" pitchFamily="18" charset="-128"/>
              <a:ea typeface="ＭＳ Ｐ明朝" panose="02020600040205080304" pitchFamily="18" charset="-128"/>
            </a:rPr>
            <a:t>チェック欄にチェック</a:t>
          </a:r>
          <a:endParaRPr lang="en-US" altLang="ja-JP" sz="11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3</xdr:col>
      <xdr:colOff>247651</xdr:colOff>
      <xdr:row>29</xdr:row>
      <xdr:rowOff>180975</xdr:rowOff>
    </xdr:from>
    <xdr:to>
      <xdr:col>5</xdr:col>
      <xdr:colOff>542925</xdr:colOff>
      <xdr:row>30</xdr:row>
      <xdr:rowOff>56093</xdr:rowOff>
    </xdr:to>
    <xdr:sp macro="" textlink="">
      <xdr:nvSpPr>
        <xdr:cNvPr id="10" name="四角形吹き出し 19">
          <a:extLst>
            <a:ext uri="{FF2B5EF4-FFF2-40B4-BE49-F238E27FC236}">
              <a16:creationId xmlns:a16="http://schemas.microsoft.com/office/drawing/2014/main" id="{00000000-0008-0000-0100-00000A000000}"/>
            </a:ext>
          </a:extLst>
        </xdr:cNvPr>
        <xdr:cNvSpPr/>
      </xdr:nvSpPr>
      <xdr:spPr bwMode="auto">
        <a:xfrm>
          <a:off x="7505701" y="9048750"/>
          <a:ext cx="1666874" cy="370418"/>
        </a:xfrm>
        <a:prstGeom prst="wedgeRectCallout">
          <a:avLst>
            <a:gd name="adj1" fmla="val -56473"/>
            <a:gd name="adj2" fmla="val -31929"/>
          </a:avLst>
        </a:prstGeom>
        <a:solidFill>
          <a:schemeClr val="bg1"/>
        </a:solidFill>
        <a:ln w="6350">
          <a:solidFill>
            <a:srgbClr val="FF0000"/>
          </a:solidFill>
          <a:round/>
          <a:headEnd/>
          <a:tailEnd/>
        </a:ln>
      </xdr:spPr>
      <xdr:txBody>
        <a:bodyPr wrap="square" lIns="72000" rIns="36000"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100">
              <a:solidFill>
                <a:srgbClr val="FF0000"/>
              </a:solidFill>
              <a:latin typeface="ＭＳ Ｐ明朝" panose="02020600040205080304" pitchFamily="18" charset="-128"/>
              <a:ea typeface="ＭＳ Ｐ明朝" panose="02020600040205080304" pitchFamily="18" charset="-128"/>
            </a:rPr>
            <a:t>チェック欄にチェック</a:t>
          </a:r>
          <a:endParaRPr lang="en-US" altLang="ja-JP" sz="11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3</xdr:col>
      <xdr:colOff>304801</xdr:colOff>
      <xdr:row>25</xdr:row>
      <xdr:rowOff>285749</xdr:rowOff>
    </xdr:from>
    <xdr:to>
      <xdr:col>8</xdr:col>
      <xdr:colOff>676275</xdr:colOff>
      <xdr:row>28</xdr:row>
      <xdr:rowOff>342899</xdr:rowOff>
    </xdr:to>
    <xdr:sp macro="" textlink="">
      <xdr:nvSpPr>
        <xdr:cNvPr id="11" name="四角形吹き出し 19">
          <a:extLst>
            <a:ext uri="{FF2B5EF4-FFF2-40B4-BE49-F238E27FC236}">
              <a16:creationId xmlns:a16="http://schemas.microsoft.com/office/drawing/2014/main" id="{00000000-0008-0000-0100-00000B000000}"/>
            </a:ext>
          </a:extLst>
        </xdr:cNvPr>
        <xdr:cNvSpPr/>
      </xdr:nvSpPr>
      <xdr:spPr bwMode="auto">
        <a:xfrm>
          <a:off x="7562851" y="7753349"/>
          <a:ext cx="3800474" cy="962025"/>
        </a:xfrm>
        <a:prstGeom prst="wedgeRectCallout">
          <a:avLst>
            <a:gd name="adj1" fmla="val -56214"/>
            <a:gd name="adj2" fmla="val -32919"/>
          </a:avLst>
        </a:prstGeom>
        <a:solidFill>
          <a:schemeClr val="bg1"/>
        </a:solidFill>
        <a:ln w="6350">
          <a:solidFill>
            <a:srgbClr val="FF0000"/>
          </a:solidFill>
          <a:round/>
          <a:headEnd/>
          <a:tailEnd/>
        </a:ln>
      </xdr:spPr>
      <xdr:txBody>
        <a:bodyPr wrap="square" lIns="72000" rIns="36000"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100">
              <a:solidFill>
                <a:srgbClr val="FF0000"/>
              </a:solidFill>
              <a:latin typeface="ＭＳ Ｐ明朝" panose="02020600040205080304" pitchFamily="18" charset="-128"/>
              <a:ea typeface="ＭＳ Ｐ明朝" panose="02020600040205080304" pitchFamily="18" charset="-128"/>
            </a:rPr>
            <a:t>希望の書類送付先が、上記基本情報と異なる住所の場合のみ送付先住所を記載。</a:t>
          </a:r>
          <a:endParaRPr lang="en-US" altLang="ja-JP" sz="11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3</xdr:col>
      <xdr:colOff>466725</xdr:colOff>
      <xdr:row>3</xdr:row>
      <xdr:rowOff>19050</xdr:rowOff>
    </xdr:from>
    <xdr:to>
      <xdr:col>7</xdr:col>
      <xdr:colOff>419100</xdr:colOff>
      <xdr:row>5</xdr:row>
      <xdr:rowOff>57150</xdr:rowOff>
    </xdr:to>
    <xdr:sp macro="" textlink="">
      <xdr:nvSpPr>
        <xdr:cNvPr id="12" name="四角形吹き出し 19">
          <a:extLst>
            <a:ext uri="{FF2B5EF4-FFF2-40B4-BE49-F238E27FC236}">
              <a16:creationId xmlns:a16="http://schemas.microsoft.com/office/drawing/2014/main" id="{00000000-0008-0000-0100-00000C000000}"/>
            </a:ext>
          </a:extLst>
        </xdr:cNvPr>
        <xdr:cNvSpPr/>
      </xdr:nvSpPr>
      <xdr:spPr bwMode="auto">
        <a:xfrm>
          <a:off x="7724775" y="762000"/>
          <a:ext cx="2695575" cy="914400"/>
        </a:xfrm>
        <a:prstGeom prst="wedgeRectCallout">
          <a:avLst>
            <a:gd name="adj1" fmla="val -60473"/>
            <a:gd name="adj2" fmla="val -29357"/>
          </a:avLst>
        </a:prstGeom>
        <a:solidFill>
          <a:schemeClr val="bg1"/>
        </a:solidFill>
        <a:ln w="6350">
          <a:solidFill>
            <a:srgbClr val="FF0000"/>
          </a:solidFill>
          <a:round/>
          <a:headEnd/>
          <a:tailEnd/>
        </a:ln>
      </xdr:spPr>
      <xdr:txBody>
        <a:bodyPr wrap="square" lIns="72000" rIns="36000"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100">
              <a:solidFill>
                <a:srgbClr val="FF0000"/>
              </a:solidFill>
              <a:latin typeface="ＭＳ Ｐ明朝" panose="02020600040205080304" pitchFamily="18" charset="-128"/>
              <a:ea typeface="ＭＳ Ｐ明朝" panose="02020600040205080304" pitchFamily="18" charset="-128"/>
            </a:rPr>
            <a:t>すべて登記簿謄本と同一の記載にすること</a:t>
          </a:r>
          <a:endParaRPr lang="en-US" altLang="ja-JP" sz="110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296397</xdr:colOff>
      <xdr:row>5</xdr:row>
      <xdr:rowOff>9524</xdr:rowOff>
    </xdr:from>
    <xdr:to>
      <xdr:col>2</xdr:col>
      <xdr:colOff>3153897</xdr:colOff>
      <xdr:row>10</xdr:row>
      <xdr:rowOff>419100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96397" y="1275789"/>
          <a:ext cx="5625353" cy="253869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類型、商流を左詰めでプルダウンにて選択すること。</a:t>
          </a:r>
          <a:endParaRPr kumimoji="1" lang="en-US" altLang="ja-JP" sz="1200">
            <a:solidFill>
              <a:srgbClr val="FF0000"/>
            </a:solidFill>
            <a:latin typeface="ＭＳ Ｐ明朝" panose="02020600040205080304" pitchFamily="18" charset="-128"/>
            <a:ea typeface="ＭＳ Ｐ明朝" panose="02020600040205080304" pitchFamily="18" charset="-128"/>
          </a:endParaRPr>
        </a:p>
        <a:p>
          <a:r>
            <a:rPr kumimoji="1" lang="ja-JP" altLang="en-US" sz="1200">
              <a:solidFill>
                <a:srgbClr val="FF0000"/>
              </a:solidFill>
              <a:latin typeface="ＭＳ Ｐ明朝" panose="02020600040205080304" pitchFamily="18" charset="-128"/>
              <a:ea typeface="ＭＳ Ｐ明朝" panose="02020600040205080304" pitchFamily="18" charset="-128"/>
            </a:rPr>
            <a:t>（複数該当の場合は該当するものをすべて選択すること。）</a:t>
          </a:r>
          <a:endParaRPr kumimoji="1" lang="en-US" altLang="ja-JP" sz="120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補助対象経費は全て税抜き金額で記載すること</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金額根拠は、添付資料</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（見積書等）</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が</a:t>
          </a:r>
          <a:r>
            <a:rPr kumimoji="1" lang="ja-JP" altLang="en-US" sz="1200">
              <a:solidFill>
                <a:srgbClr val="FF0000"/>
              </a:solidFill>
              <a:latin typeface="ＭＳ Ｐ明朝" panose="02020600040205080304" pitchFamily="18" charset="-128"/>
              <a:ea typeface="ＭＳ Ｐ明朝" panose="02020600040205080304" pitchFamily="18" charset="-128"/>
            </a:rPr>
            <a:t>存在する場合は、当該資料番号等を記載のこと。そうでない場合は、金額根拠を説明すること。</a:t>
          </a:r>
          <a:endParaRPr kumimoji="1" lang="en-US" altLang="ja-JP" sz="1200">
            <a:solidFill>
              <a:srgbClr val="FF0000"/>
            </a:solidFill>
            <a:latin typeface="ＭＳ Ｐ明朝" panose="02020600040205080304" pitchFamily="18" charset="-128"/>
            <a:ea typeface="ＭＳ Ｐ明朝" panose="02020600040205080304" pitchFamily="18" charset="-128"/>
          </a:endParaRPr>
        </a:p>
        <a:p>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その他諸経費の補助対象可否については、</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補助事業の目的に鑑みて都度判断</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するため、事前にＳＩＩに相談すること。</a:t>
          </a:r>
          <a:endParaRPr kumimoji="1" lang="en-US" altLang="ja-JP" sz="1200">
            <a:solidFill>
              <a:srgbClr val="FF0000"/>
            </a:solidFill>
            <a:effectLst/>
            <a:latin typeface="ＭＳ Ｐ明朝" panose="02020600040205080304" pitchFamily="18" charset="-128"/>
            <a:ea typeface="ＭＳ Ｐ明朝" panose="02020600040205080304" pitchFamily="18" charset="-128"/>
            <a:cs typeface="+mn-cs"/>
          </a:endParaRPr>
        </a:p>
        <a:p>
          <a:r>
            <a:rPr kumimoji="1" lang="en-US" altLang="ja-JP" sz="120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人件費が上限を超えている場合、右合計欄が赤く着色されるので、見直しのこと</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r>
            <a:rPr kumimoji="1" lang="en-US" altLang="ja-JP" sz="120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費用内容は、発注先が異なる費用は分けて記載すること。</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endParaRPr kumimoji="1" lang="en-US" altLang="ja-JP" sz="12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15</xdr:col>
      <xdr:colOff>375397</xdr:colOff>
      <xdr:row>2</xdr:row>
      <xdr:rowOff>237814</xdr:rowOff>
    </xdr:from>
    <xdr:to>
      <xdr:col>17</xdr:col>
      <xdr:colOff>219761</xdr:colOff>
      <xdr:row>3</xdr:row>
      <xdr:rowOff>318746</xdr:rowOff>
    </xdr:to>
    <xdr:sp macro="" textlink="">
      <xdr:nvSpPr>
        <xdr:cNvPr id="3" name="四角形吹き出し 19">
          <a:extLst>
            <a:ext uri="{FF2B5EF4-FFF2-40B4-BE49-F238E27FC236}">
              <a16:creationId xmlns:a16="http://schemas.microsoft.com/office/drawing/2014/main" id="{00000000-0008-0000-0200-000003000000}"/>
            </a:ext>
          </a:extLst>
        </xdr:cNvPr>
        <xdr:cNvSpPr/>
      </xdr:nvSpPr>
      <xdr:spPr bwMode="auto">
        <a:xfrm>
          <a:off x="10926980" y="661147"/>
          <a:ext cx="1220198" cy="366682"/>
        </a:xfrm>
        <a:prstGeom prst="wedgeRectCallout">
          <a:avLst>
            <a:gd name="adj1" fmla="val -66565"/>
            <a:gd name="adj2" fmla="val -25879"/>
          </a:avLst>
        </a:prstGeom>
        <a:solidFill>
          <a:schemeClr val="bg1"/>
        </a:solidFill>
        <a:ln w="6350">
          <a:solidFill>
            <a:srgbClr val="FF0000"/>
          </a:solidFill>
          <a:round/>
          <a:headEnd/>
          <a:tailEnd/>
        </a:ln>
      </xdr:spPr>
      <xdr:txBody>
        <a:bodyPr wrap="square" lIns="72000" rIns="36000"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100">
              <a:solidFill>
                <a:srgbClr val="FF0000"/>
              </a:solidFill>
              <a:latin typeface="ＭＳ Ｐ明朝" panose="02020600040205080304" pitchFamily="18" charset="-128"/>
              <a:ea typeface="ＭＳ Ｐ明朝" panose="02020600040205080304" pitchFamily="18" charset="-128"/>
            </a:rPr>
            <a:t>類型、商流を選択</a:t>
          </a:r>
          <a:endParaRPr lang="en-US" altLang="ja-JP" sz="110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380999</xdr:colOff>
      <xdr:row>0</xdr:row>
      <xdr:rowOff>57150</xdr:rowOff>
    </xdr:from>
    <xdr:to>
      <xdr:col>13</xdr:col>
      <xdr:colOff>676274</xdr:colOff>
      <xdr:row>6</xdr:row>
      <xdr:rowOff>38100</xdr:rowOff>
    </xdr:to>
    <xdr:sp macro="" textlink="">
      <xdr:nvSpPr>
        <xdr:cNvPr id="2" name="四角形吹き出し 19">
          <a:extLst>
            <a:ext uri="{FF2B5EF4-FFF2-40B4-BE49-F238E27FC236}">
              <a16:creationId xmlns:a16="http://schemas.microsoft.com/office/drawing/2014/main" id="{00000000-0008-0000-0300-000002000000}"/>
            </a:ext>
          </a:extLst>
        </xdr:cNvPr>
        <xdr:cNvSpPr/>
      </xdr:nvSpPr>
      <xdr:spPr bwMode="auto">
        <a:xfrm>
          <a:off x="7515224" y="57150"/>
          <a:ext cx="4410075" cy="1066800"/>
        </a:xfrm>
        <a:prstGeom prst="wedgeRectCallout">
          <a:avLst>
            <a:gd name="adj1" fmla="val -56473"/>
            <a:gd name="adj2" fmla="val -31929"/>
          </a:avLst>
        </a:prstGeom>
        <a:solidFill>
          <a:schemeClr val="bg1"/>
        </a:solidFill>
        <a:ln w="6350">
          <a:solidFill>
            <a:srgbClr val="FF0000"/>
          </a:solidFill>
          <a:round/>
          <a:headEnd/>
          <a:tailEnd/>
        </a:ln>
      </xdr:spPr>
      <xdr:txBody>
        <a:bodyPr wrap="square" lIns="72000" rIns="36000"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000">
              <a:solidFill>
                <a:srgbClr val="FF0000"/>
              </a:solidFill>
              <a:latin typeface="ＭＳ Ｐ明朝" panose="02020600040205080304" pitchFamily="18" charset="-128"/>
              <a:ea typeface="ＭＳ Ｐ明朝" panose="02020600040205080304" pitchFamily="18" charset="-128"/>
            </a:rPr>
            <a:t>・文書番号は自社内に書類番号の規程がある場合のみ記入（無い場合は不要）。</a:t>
          </a:r>
          <a:br>
            <a:rPr lang="en-US" altLang="ja-JP" sz="1000">
              <a:solidFill>
                <a:srgbClr val="FF0000"/>
              </a:solidFill>
              <a:latin typeface="ＭＳ Ｐ明朝" panose="02020600040205080304" pitchFamily="18" charset="-128"/>
              <a:ea typeface="ＭＳ Ｐ明朝" panose="02020600040205080304" pitchFamily="18" charset="-128"/>
            </a:rPr>
          </a:br>
          <a:r>
            <a:rPr lang="ja-JP" altLang="en-US" sz="1000">
              <a:solidFill>
                <a:srgbClr val="FF0000"/>
              </a:solidFill>
              <a:latin typeface="ＭＳ Ｐ明朝" panose="02020600040205080304" pitchFamily="18" charset="-128"/>
              <a:ea typeface="ＭＳ Ｐ明朝" panose="02020600040205080304" pitchFamily="18" charset="-128"/>
            </a:rPr>
            <a:t>・申請日を必ず記入する。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342899</xdr:colOff>
      <xdr:row>5</xdr:row>
      <xdr:rowOff>57150</xdr:rowOff>
    </xdr:from>
    <xdr:to>
      <xdr:col>11</xdr:col>
      <xdr:colOff>676274</xdr:colOff>
      <xdr:row>6</xdr:row>
      <xdr:rowOff>209836</xdr:rowOff>
    </xdr:to>
    <xdr:sp macro="" textlink="">
      <xdr:nvSpPr>
        <xdr:cNvPr id="2" name="四角形吹き出し 10">
          <a:extLst>
            <a:ext uri="{FF2B5EF4-FFF2-40B4-BE49-F238E27FC236}">
              <a16:creationId xmlns:a16="http://schemas.microsoft.com/office/drawing/2014/main" id="{00000000-0008-0000-0400-000002000000}"/>
            </a:ext>
          </a:extLst>
        </xdr:cNvPr>
        <xdr:cNvSpPr/>
      </xdr:nvSpPr>
      <xdr:spPr bwMode="auto">
        <a:xfrm>
          <a:off x="7448549" y="914400"/>
          <a:ext cx="1704975" cy="438436"/>
        </a:xfrm>
        <a:prstGeom prst="wedgeRectCallout">
          <a:avLst>
            <a:gd name="adj1" fmla="val -69767"/>
            <a:gd name="adj2" fmla="val -32088"/>
          </a:avLst>
        </a:prstGeom>
        <a:solidFill>
          <a:schemeClr val="bg1"/>
        </a:solidFill>
        <a:ln w="6350">
          <a:solidFill>
            <a:srgbClr val="FF0000"/>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000">
              <a:solidFill>
                <a:srgbClr val="FF0000"/>
              </a:solidFill>
              <a:latin typeface="ＭＳ Ｐ明朝" panose="02020600040205080304" pitchFamily="18" charset="-128"/>
              <a:ea typeface="ＭＳ Ｐ明朝" panose="02020600040205080304" pitchFamily="18" charset="-128"/>
            </a:rPr>
            <a:t>下記（注）を確認しながら、</a:t>
          </a:r>
          <a:br>
            <a:rPr lang="en-US" altLang="ja-JP" sz="1000">
              <a:solidFill>
                <a:srgbClr val="FF0000"/>
              </a:solidFill>
              <a:latin typeface="ＭＳ Ｐ明朝" panose="02020600040205080304" pitchFamily="18" charset="-128"/>
              <a:ea typeface="ＭＳ Ｐ明朝" panose="02020600040205080304" pitchFamily="18" charset="-128"/>
            </a:rPr>
          </a:br>
          <a:r>
            <a:rPr lang="ja-JP" altLang="en-US" sz="1000">
              <a:solidFill>
                <a:srgbClr val="FF0000"/>
              </a:solidFill>
              <a:latin typeface="ＭＳ Ｐ明朝" panose="02020600040205080304" pitchFamily="18" charset="-128"/>
              <a:ea typeface="ＭＳ Ｐ明朝" panose="02020600040205080304" pitchFamily="18" charset="-128"/>
            </a:rPr>
            <a:t>役員全員分を記入すること。</a:t>
          </a:r>
          <a:endParaRPr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806824</xdr:colOff>
      <xdr:row>0</xdr:row>
      <xdr:rowOff>67242</xdr:rowOff>
    </xdr:from>
    <xdr:to>
      <xdr:col>7</xdr:col>
      <xdr:colOff>1427629</xdr:colOff>
      <xdr:row>0</xdr:row>
      <xdr:rowOff>517078</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1057195" y="67242"/>
          <a:ext cx="8698005" cy="449836"/>
          <a:chOff x="9386456" y="5784274"/>
          <a:chExt cx="16876829" cy="330586"/>
        </a:xfrm>
      </xdr:grpSpPr>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9386456" y="5784274"/>
            <a:ext cx="16876829" cy="3305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latin typeface="ＭＳ Ｐ明朝" panose="02020600040205080304" pitchFamily="18" charset="-128"/>
                <a:ea typeface="ＭＳ Ｐ明朝" panose="02020600040205080304" pitchFamily="18" charset="-128"/>
              </a:rPr>
              <a:t>　　　　　　　　のセルの値は自動計算（編集不要）。</a:t>
            </a:r>
            <a:endParaRPr kumimoji="1" lang="en-US" altLang="ja-JP" sz="2000" b="1">
              <a:latin typeface="ＭＳ Ｐ明朝" panose="02020600040205080304" pitchFamily="18" charset="-128"/>
              <a:ea typeface="ＭＳ Ｐ明朝" panose="02020600040205080304" pitchFamily="18" charset="-128"/>
            </a:endParaRPr>
          </a:p>
        </xdr:txBody>
      </xdr:sp>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611595" y="5836229"/>
            <a:ext cx="1982174"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latin typeface="ＭＳ Ｐ明朝" panose="02020600040205080304" pitchFamily="18" charset="-128"/>
                <a:ea typeface="ＭＳ Ｐ明朝" panose="02020600040205080304" pitchFamily="18" charset="-128"/>
              </a:rPr>
              <a:t>黄色</a:t>
            </a:r>
          </a:p>
        </xdr:txBody>
      </xdr:sp>
    </xdr:grpSp>
    <xdr:clientData fPrintsWithSheet="0"/>
  </xdr:twoCellAnchor>
  <xdr:twoCellAnchor>
    <xdr:from>
      <xdr:col>9</xdr:col>
      <xdr:colOff>272143</xdr:colOff>
      <xdr:row>10</xdr:row>
      <xdr:rowOff>204105</xdr:rowOff>
    </xdr:from>
    <xdr:to>
      <xdr:col>16</xdr:col>
      <xdr:colOff>258534</xdr:colOff>
      <xdr:row>14</xdr:row>
      <xdr:rowOff>40820</xdr:rowOff>
    </xdr:to>
    <xdr:sp macro="" textlink="">
      <xdr:nvSpPr>
        <xdr:cNvPr id="8" name="四角形吹き出し 10">
          <a:extLst>
            <a:ext uri="{FF2B5EF4-FFF2-40B4-BE49-F238E27FC236}">
              <a16:creationId xmlns:a16="http://schemas.microsoft.com/office/drawing/2014/main" id="{00000000-0008-0000-0500-000008000000}"/>
            </a:ext>
          </a:extLst>
        </xdr:cNvPr>
        <xdr:cNvSpPr/>
      </xdr:nvSpPr>
      <xdr:spPr bwMode="auto">
        <a:xfrm>
          <a:off x="12382500" y="4163784"/>
          <a:ext cx="4748891" cy="748393"/>
        </a:xfrm>
        <a:prstGeom prst="wedgeRectCallout">
          <a:avLst>
            <a:gd name="adj1" fmla="val -49179"/>
            <a:gd name="adj2" fmla="val -21179"/>
          </a:avLst>
        </a:prstGeom>
        <a:solidFill>
          <a:schemeClr val="bg1"/>
        </a:solidFill>
        <a:ln w="6350">
          <a:solidFill>
            <a:srgbClr val="FF0000"/>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100">
              <a:solidFill>
                <a:srgbClr val="FF0000"/>
              </a:solidFill>
              <a:latin typeface="ＭＳ Ｐ明朝" panose="02020600040205080304" pitchFamily="18" charset="-128"/>
              <a:ea typeface="ＭＳ Ｐ明朝" panose="02020600040205080304" pitchFamily="18" charset="-128"/>
            </a:rPr>
            <a:t>共同申請の場合は、幹事社が全ての人員の人件費単価を確認すること。</a:t>
          </a:r>
          <a:endParaRPr lang="en-US" altLang="ja-JP" sz="1100">
            <a:solidFill>
              <a:srgbClr val="FF0000"/>
            </a:solidFill>
            <a:latin typeface="ＭＳ Ｐ明朝" panose="02020600040205080304" pitchFamily="18" charset="-128"/>
            <a:ea typeface="ＭＳ Ｐ明朝" panose="02020600040205080304" pitchFamily="18" charset="-128"/>
          </a:endParaRPr>
        </a:p>
        <a:p>
          <a:r>
            <a:rPr lang="ja-JP" altLang="en-US" sz="1100">
              <a:solidFill>
                <a:srgbClr val="FF0000"/>
              </a:solidFill>
              <a:latin typeface="ＭＳ Ｐ明朝" panose="02020600040205080304" pitchFamily="18" charset="-128"/>
              <a:ea typeface="ＭＳ Ｐ明朝" panose="02020600040205080304" pitchFamily="18" charset="-128"/>
            </a:rPr>
            <a:t>コンソーシアム申請の場合は、各社提出すること（支出計画全てを各社提出）</a:t>
          </a:r>
          <a:endParaRPr lang="en-US" altLang="ja-JP" sz="11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9</xdr:col>
      <xdr:colOff>288472</xdr:colOff>
      <xdr:row>15</xdr:row>
      <xdr:rowOff>70756</xdr:rowOff>
    </xdr:from>
    <xdr:to>
      <xdr:col>13</xdr:col>
      <xdr:colOff>476250</xdr:colOff>
      <xdr:row>18</xdr:row>
      <xdr:rowOff>84364</xdr:rowOff>
    </xdr:to>
    <xdr:sp macro="" textlink="">
      <xdr:nvSpPr>
        <xdr:cNvPr id="9" name="四角形吹き出し 10">
          <a:extLst>
            <a:ext uri="{FF2B5EF4-FFF2-40B4-BE49-F238E27FC236}">
              <a16:creationId xmlns:a16="http://schemas.microsoft.com/office/drawing/2014/main" id="{00000000-0008-0000-0500-000009000000}"/>
            </a:ext>
          </a:extLst>
        </xdr:cNvPr>
        <xdr:cNvSpPr/>
      </xdr:nvSpPr>
      <xdr:spPr bwMode="auto">
        <a:xfrm>
          <a:off x="12398829" y="5187042"/>
          <a:ext cx="2909207" cy="748393"/>
        </a:xfrm>
        <a:prstGeom prst="wedgeRectCallout">
          <a:avLst>
            <a:gd name="adj1" fmla="val -58635"/>
            <a:gd name="adj2" fmla="val -32088"/>
          </a:avLst>
        </a:prstGeom>
        <a:solidFill>
          <a:schemeClr val="bg1"/>
        </a:solidFill>
        <a:ln w="6350">
          <a:solidFill>
            <a:srgbClr val="FF0000"/>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100">
              <a:solidFill>
                <a:srgbClr val="FF0000"/>
              </a:solidFill>
              <a:latin typeface="ＭＳ Ｐ明朝" panose="02020600040205080304" pitchFamily="18" charset="-128"/>
              <a:ea typeface="ＭＳ Ｐ明朝" panose="02020600040205080304" pitchFamily="18" charset="-128"/>
            </a:rPr>
            <a:t>各表は、対象となる人ごとに１行を用いること</a:t>
          </a:r>
          <a:endParaRPr lang="en-US" altLang="ja-JP" sz="11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9</xdr:col>
      <xdr:colOff>318410</xdr:colOff>
      <xdr:row>19</xdr:row>
      <xdr:rowOff>32655</xdr:rowOff>
    </xdr:from>
    <xdr:to>
      <xdr:col>15</xdr:col>
      <xdr:colOff>598715</xdr:colOff>
      <xdr:row>22</xdr:row>
      <xdr:rowOff>46262</xdr:rowOff>
    </xdr:to>
    <xdr:sp macro="" textlink="">
      <xdr:nvSpPr>
        <xdr:cNvPr id="10" name="四角形吹き出し 10">
          <a:extLst>
            <a:ext uri="{FF2B5EF4-FFF2-40B4-BE49-F238E27FC236}">
              <a16:creationId xmlns:a16="http://schemas.microsoft.com/office/drawing/2014/main" id="{00000000-0008-0000-0500-00000A000000}"/>
            </a:ext>
          </a:extLst>
        </xdr:cNvPr>
        <xdr:cNvSpPr/>
      </xdr:nvSpPr>
      <xdr:spPr bwMode="auto">
        <a:xfrm>
          <a:off x="12428767" y="6128655"/>
          <a:ext cx="4362448" cy="748393"/>
        </a:xfrm>
        <a:prstGeom prst="wedgeRectCallout">
          <a:avLst>
            <a:gd name="adj1" fmla="val -54337"/>
            <a:gd name="adj2" fmla="val -32088"/>
          </a:avLst>
        </a:prstGeom>
        <a:solidFill>
          <a:schemeClr val="bg1"/>
        </a:solidFill>
        <a:ln w="6350">
          <a:solidFill>
            <a:srgbClr val="FF0000"/>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100">
              <a:solidFill>
                <a:srgbClr val="FF0000"/>
              </a:solidFill>
              <a:latin typeface="ＭＳ Ｐ明朝" panose="02020600040205080304" pitchFamily="18" charset="-128"/>
              <a:ea typeface="ＭＳ Ｐ明朝" panose="02020600040205080304" pitchFamily="18" charset="-128"/>
            </a:rPr>
            <a:t>健保等級と賞与回数を記入すると、人件費単価が自動で算出されます。</a:t>
          </a:r>
          <a:endParaRPr lang="en-US" altLang="ja-JP" sz="11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9</xdr:col>
      <xdr:colOff>130631</xdr:colOff>
      <xdr:row>40</xdr:row>
      <xdr:rowOff>21769</xdr:rowOff>
    </xdr:from>
    <xdr:to>
      <xdr:col>15</xdr:col>
      <xdr:colOff>410936</xdr:colOff>
      <xdr:row>43</xdr:row>
      <xdr:rowOff>35377</xdr:rowOff>
    </xdr:to>
    <xdr:sp macro="" textlink="">
      <xdr:nvSpPr>
        <xdr:cNvPr id="11" name="四角形吹き出し 10">
          <a:extLst>
            <a:ext uri="{FF2B5EF4-FFF2-40B4-BE49-F238E27FC236}">
              <a16:creationId xmlns:a16="http://schemas.microsoft.com/office/drawing/2014/main" id="{00000000-0008-0000-0500-00000B000000}"/>
            </a:ext>
          </a:extLst>
        </xdr:cNvPr>
        <xdr:cNvSpPr/>
      </xdr:nvSpPr>
      <xdr:spPr bwMode="auto">
        <a:xfrm>
          <a:off x="12240988" y="10853055"/>
          <a:ext cx="4362448" cy="748393"/>
        </a:xfrm>
        <a:prstGeom prst="wedgeRectCallout">
          <a:avLst>
            <a:gd name="adj1" fmla="val -54337"/>
            <a:gd name="adj2" fmla="val -32088"/>
          </a:avLst>
        </a:prstGeom>
        <a:solidFill>
          <a:schemeClr val="bg1"/>
        </a:solidFill>
        <a:ln w="6350">
          <a:solidFill>
            <a:srgbClr val="FF0000"/>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100">
              <a:solidFill>
                <a:srgbClr val="FF0000"/>
              </a:solidFill>
              <a:latin typeface="ＭＳ Ｐ明朝" panose="02020600040205080304" pitchFamily="18" charset="-128"/>
              <a:ea typeface="ＭＳ Ｐ明朝" panose="02020600040205080304" pitchFamily="18" charset="-128"/>
            </a:rPr>
            <a:t>月給額を記入すると、健保等級と人件費単価が自動で算出されます</a:t>
          </a:r>
          <a:endParaRPr lang="en-US" altLang="ja-JP" sz="11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9</xdr:col>
      <xdr:colOff>405496</xdr:colOff>
      <xdr:row>56</xdr:row>
      <xdr:rowOff>174170</xdr:rowOff>
    </xdr:from>
    <xdr:to>
      <xdr:col>13</xdr:col>
      <xdr:colOff>367393</xdr:colOff>
      <xdr:row>59</xdr:row>
      <xdr:rowOff>187777</xdr:rowOff>
    </xdr:to>
    <xdr:sp macro="" textlink="">
      <xdr:nvSpPr>
        <xdr:cNvPr id="12" name="四角形吹き出し 10">
          <a:extLst>
            <a:ext uri="{FF2B5EF4-FFF2-40B4-BE49-F238E27FC236}">
              <a16:creationId xmlns:a16="http://schemas.microsoft.com/office/drawing/2014/main" id="{00000000-0008-0000-0500-00000C000000}"/>
            </a:ext>
          </a:extLst>
        </xdr:cNvPr>
        <xdr:cNvSpPr/>
      </xdr:nvSpPr>
      <xdr:spPr bwMode="auto">
        <a:xfrm>
          <a:off x="12515853" y="14665777"/>
          <a:ext cx="2683326" cy="748393"/>
        </a:xfrm>
        <a:prstGeom prst="wedgeRectCallout">
          <a:avLst>
            <a:gd name="adj1" fmla="val -62958"/>
            <a:gd name="adj2" fmla="val -26633"/>
          </a:avLst>
        </a:prstGeom>
        <a:solidFill>
          <a:schemeClr val="bg1"/>
        </a:solidFill>
        <a:ln w="6350">
          <a:solidFill>
            <a:srgbClr val="FF0000"/>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100">
              <a:solidFill>
                <a:srgbClr val="FF0000"/>
              </a:solidFill>
              <a:latin typeface="ＭＳ Ｐ明朝" panose="02020600040205080304" pitchFamily="18" charset="-128"/>
              <a:ea typeface="ＭＳ Ｐ明朝" panose="02020600040205080304" pitchFamily="18" charset="-128"/>
            </a:rPr>
            <a:t>日給額と所定労働時間を記入すると、</a:t>
          </a:r>
          <a:endParaRPr lang="en-US" altLang="ja-JP" sz="1100">
            <a:solidFill>
              <a:srgbClr val="FF0000"/>
            </a:solidFill>
            <a:latin typeface="ＭＳ Ｐ明朝" panose="02020600040205080304" pitchFamily="18" charset="-128"/>
            <a:ea typeface="ＭＳ Ｐ明朝" panose="02020600040205080304" pitchFamily="18" charset="-128"/>
          </a:endParaRPr>
        </a:p>
        <a:p>
          <a:r>
            <a:rPr lang="ja-JP" altLang="en-US" sz="1100">
              <a:solidFill>
                <a:srgbClr val="FF0000"/>
              </a:solidFill>
              <a:latin typeface="ＭＳ Ｐ明朝" panose="02020600040205080304" pitchFamily="18" charset="-128"/>
              <a:ea typeface="ＭＳ Ｐ明朝" panose="02020600040205080304" pitchFamily="18" charset="-128"/>
            </a:rPr>
            <a:t>人件費単価が自動で算出されます。</a:t>
          </a:r>
          <a:endParaRPr lang="en-US" altLang="ja-JP" sz="110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371476</xdr:colOff>
      <xdr:row>5</xdr:row>
      <xdr:rowOff>66675</xdr:rowOff>
    </xdr:from>
    <xdr:to>
      <xdr:col>18</xdr:col>
      <xdr:colOff>504826</xdr:colOff>
      <xdr:row>6</xdr:row>
      <xdr:rowOff>179918</xdr:rowOff>
    </xdr:to>
    <xdr:sp macro="" textlink="">
      <xdr:nvSpPr>
        <xdr:cNvPr id="5" name="四角形吹き出し 19">
          <a:extLst>
            <a:ext uri="{FF2B5EF4-FFF2-40B4-BE49-F238E27FC236}">
              <a16:creationId xmlns:a16="http://schemas.microsoft.com/office/drawing/2014/main" id="{00000000-0008-0000-0700-000005000000}"/>
            </a:ext>
          </a:extLst>
        </xdr:cNvPr>
        <xdr:cNvSpPr/>
      </xdr:nvSpPr>
      <xdr:spPr bwMode="auto">
        <a:xfrm>
          <a:off x="13744576" y="1257300"/>
          <a:ext cx="2190750" cy="370418"/>
        </a:xfrm>
        <a:prstGeom prst="wedgeRectCallout">
          <a:avLst>
            <a:gd name="adj1" fmla="val -60635"/>
            <a:gd name="adj2" fmla="val 101785"/>
          </a:avLst>
        </a:prstGeom>
        <a:solidFill>
          <a:schemeClr val="bg1"/>
        </a:solidFill>
        <a:ln w="6350">
          <a:solidFill>
            <a:srgbClr val="FF0000"/>
          </a:solidFill>
          <a:round/>
          <a:headEnd/>
          <a:tailEnd/>
        </a:ln>
      </xdr:spPr>
      <xdr:txBody>
        <a:bodyPr wrap="square" lIns="72000" rIns="36000"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000">
              <a:solidFill>
                <a:srgbClr val="FF0000"/>
              </a:solidFill>
              <a:latin typeface="ＭＳ Ｐ明朝" panose="02020600040205080304" pitchFamily="18" charset="-128"/>
              <a:ea typeface="ＭＳ Ｐ明朝" panose="02020600040205080304" pitchFamily="18" charset="-128"/>
            </a:rPr>
            <a:t>・支出</a:t>
          </a:r>
          <a:r>
            <a:rPr lang="en-US" altLang="ja-JP" sz="1000">
              <a:solidFill>
                <a:srgbClr val="FF0000"/>
              </a:solidFill>
              <a:latin typeface="ＭＳ Ｐ明朝" panose="02020600040205080304" pitchFamily="18" charset="-128"/>
              <a:ea typeface="ＭＳ Ｐ明朝" panose="02020600040205080304" pitchFamily="18" charset="-128"/>
            </a:rPr>
            <a:t>(out)</a:t>
          </a:r>
          <a:r>
            <a:rPr lang="ja-JP" altLang="en-US" sz="1000">
              <a:solidFill>
                <a:srgbClr val="FF0000"/>
              </a:solidFill>
              <a:latin typeface="ＭＳ Ｐ明朝" panose="02020600040205080304" pitchFamily="18" charset="-128"/>
              <a:ea typeface="ＭＳ Ｐ明朝" panose="02020600040205080304" pitchFamily="18" charset="-128"/>
            </a:rPr>
            <a:t>は必ず</a:t>
          </a:r>
          <a:r>
            <a:rPr lang="ja-JP" altLang="en-US" sz="1000" b="1">
              <a:solidFill>
                <a:srgbClr val="FF0000"/>
              </a:solidFill>
              <a:latin typeface="ＭＳ Ｐ明朝" panose="02020600040205080304" pitchFamily="18" charset="-128"/>
              <a:ea typeface="ＭＳ Ｐ明朝" panose="02020600040205080304" pitchFamily="18" charset="-128"/>
            </a:rPr>
            <a:t>マイナス金額</a:t>
          </a:r>
          <a:r>
            <a:rPr lang="ja-JP" altLang="en-US" sz="1000">
              <a:solidFill>
                <a:srgbClr val="FF0000"/>
              </a:solidFill>
              <a:latin typeface="ＭＳ Ｐ明朝" panose="02020600040205080304" pitchFamily="18" charset="-128"/>
              <a:ea typeface="ＭＳ Ｐ明朝" panose="02020600040205080304" pitchFamily="18" charset="-128"/>
            </a:rPr>
            <a:t>で記入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8"/>
  <sheetViews>
    <sheetView showGridLines="0" tabSelected="1" view="pageBreakPreview" zoomScaleNormal="100" zoomScaleSheetLayoutView="100" workbookViewId="0"/>
  </sheetViews>
  <sheetFormatPr defaultColWidth="9" defaultRowHeight="13.2"/>
  <cols>
    <col min="1" max="1" width="5" style="68" customWidth="1"/>
    <col min="2" max="2" width="30.21875" style="68" bestFit="1" customWidth="1"/>
    <col min="3" max="3" width="11.21875" style="68" customWidth="1"/>
    <col min="4" max="4" width="58.77734375" style="68" customWidth="1"/>
    <col min="5" max="16384" width="9" style="68"/>
  </cols>
  <sheetData>
    <row r="1" spans="1:4" ht="34.5" customHeight="1">
      <c r="A1" s="116" t="s">
        <v>228</v>
      </c>
      <c r="D1" s="69"/>
    </row>
    <row r="2" spans="1:4" ht="23.25" customHeight="1">
      <c r="A2" s="68" t="s">
        <v>227</v>
      </c>
    </row>
    <row r="3" spans="1:4" ht="12.75" customHeight="1">
      <c r="A3" s="160" t="s">
        <v>236</v>
      </c>
      <c r="B3" s="160"/>
      <c r="C3" s="160"/>
      <c r="D3" s="160"/>
    </row>
    <row r="4" spans="1:4" ht="28.5" customHeight="1">
      <c r="A4" s="70" t="s">
        <v>158</v>
      </c>
      <c r="B4" s="70" t="s">
        <v>154</v>
      </c>
      <c r="C4" s="70" t="s">
        <v>140</v>
      </c>
      <c r="D4" s="70" t="s">
        <v>10</v>
      </c>
    </row>
    <row r="5" spans="1:4" ht="71.25" customHeight="1">
      <c r="A5" s="71" t="s">
        <v>188</v>
      </c>
      <c r="B5" s="72" t="s">
        <v>141</v>
      </c>
      <c r="C5" s="73" t="s">
        <v>142</v>
      </c>
      <c r="D5" s="74" t="s">
        <v>161</v>
      </c>
    </row>
    <row r="6" spans="1:4" ht="71.25" customHeight="1">
      <c r="A6" s="71" t="s">
        <v>189</v>
      </c>
      <c r="B6" s="75" t="s">
        <v>160</v>
      </c>
      <c r="C6" s="73" t="s">
        <v>159</v>
      </c>
      <c r="D6" s="74"/>
    </row>
    <row r="7" spans="1:4" ht="71.25" customHeight="1">
      <c r="A7" s="71" t="s">
        <v>190</v>
      </c>
      <c r="B7" s="76" t="s">
        <v>143</v>
      </c>
      <c r="C7" s="73" t="s">
        <v>176</v>
      </c>
      <c r="D7" s="74" t="s">
        <v>177</v>
      </c>
    </row>
    <row r="8" spans="1:4" ht="71.25" customHeight="1">
      <c r="A8" s="71" t="s">
        <v>191</v>
      </c>
      <c r="B8" s="72" t="s">
        <v>155</v>
      </c>
      <c r="C8" s="73" t="s">
        <v>145</v>
      </c>
      <c r="D8" s="74"/>
    </row>
    <row r="9" spans="1:4" ht="71.25" customHeight="1">
      <c r="A9" s="71" t="s">
        <v>192</v>
      </c>
      <c r="B9" s="72" t="s">
        <v>144</v>
      </c>
      <c r="C9" s="73" t="s">
        <v>178</v>
      </c>
      <c r="D9" s="74" t="s">
        <v>146</v>
      </c>
    </row>
    <row r="10" spans="1:4" ht="71.25" customHeight="1">
      <c r="A10" s="71" t="s">
        <v>193</v>
      </c>
      <c r="B10" s="76" t="s">
        <v>210</v>
      </c>
      <c r="C10" s="77" t="s">
        <v>147</v>
      </c>
      <c r="D10" s="74" t="s">
        <v>211</v>
      </c>
    </row>
    <row r="11" spans="1:4" ht="71.25" customHeight="1">
      <c r="A11" s="71" t="s">
        <v>194</v>
      </c>
      <c r="B11" s="76" t="s">
        <v>231</v>
      </c>
      <c r="C11" s="77" t="s">
        <v>147</v>
      </c>
      <c r="D11" s="74" t="s">
        <v>162</v>
      </c>
    </row>
    <row r="12" spans="1:4" ht="71.25" customHeight="1">
      <c r="A12" s="71" t="s">
        <v>195</v>
      </c>
      <c r="B12" s="72" t="s">
        <v>156</v>
      </c>
      <c r="C12" s="73" t="s">
        <v>179</v>
      </c>
      <c r="D12" s="74" t="s">
        <v>157</v>
      </c>
    </row>
    <row r="13" spans="1:4" ht="71.25" customHeight="1">
      <c r="A13" s="71" t="s">
        <v>196</v>
      </c>
      <c r="B13" s="72" t="s">
        <v>148</v>
      </c>
      <c r="C13" s="73" t="s">
        <v>180</v>
      </c>
      <c r="D13" s="74" t="s">
        <v>164</v>
      </c>
    </row>
    <row r="14" spans="1:4" ht="71.25" customHeight="1">
      <c r="A14" s="71" t="s">
        <v>197</v>
      </c>
      <c r="B14" s="72" t="s">
        <v>149</v>
      </c>
      <c r="C14" s="73" t="s">
        <v>181</v>
      </c>
      <c r="D14" s="74" t="s">
        <v>163</v>
      </c>
    </row>
    <row r="15" spans="1:4" ht="71.25" customHeight="1">
      <c r="A15" s="71" t="s">
        <v>198</v>
      </c>
      <c r="B15" s="76" t="s">
        <v>150</v>
      </c>
      <c r="C15" s="77" t="s">
        <v>147</v>
      </c>
      <c r="D15" s="74" t="s">
        <v>232</v>
      </c>
    </row>
    <row r="16" spans="1:4" ht="71.25" customHeight="1">
      <c r="A16" s="71" t="s">
        <v>199</v>
      </c>
      <c r="B16" s="76" t="s">
        <v>151</v>
      </c>
      <c r="C16" s="77" t="s">
        <v>147</v>
      </c>
      <c r="D16" s="74" t="s">
        <v>152</v>
      </c>
    </row>
    <row r="17" spans="1:4" ht="71.25" customHeight="1">
      <c r="A17" s="71" t="s">
        <v>209</v>
      </c>
      <c r="B17" s="76" t="s">
        <v>200</v>
      </c>
      <c r="C17" s="77" t="s">
        <v>147</v>
      </c>
      <c r="D17" s="74" t="s">
        <v>153</v>
      </c>
    </row>
    <row r="18" spans="1:4" ht="38.25" customHeight="1">
      <c r="D18" s="159"/>
    </row>
  </sheetData>
  <mergeCells count="1">
    <mergeCell ref="A3:D3"/>
  </mergeCells>
  <phoneticPr fontId="3"/>
  <hyperlinks>
    <hyperlink ref="B6" location="'（別添）役員名簿'!A1" display="役員名簿" xr:uid="{00000000-0004-0000-0000-000000000000}"/>
    <hyperlink ref="B5" location="'（様式第１）交付申請書※要押印'!A1" display="交付申請書" xr:uid="{00000000-0004-0000-0000-000001000000}"/>
    <hyperlink ref="B8" location="'（別添２）事業者基本情報'!A1" display="事業者基本情報" xr:uid="{00000000-0004-0000-0000-000002000000}"/>
    <hyperlink ref="B12" location="'（別添４）キャッシュフロー報告書および資金調達計画書'!A1" display="キャッシュフロー報告書および資金調達計画書" xr:uid="{00000000-0004-0000-0000-000004000000}"/>
    <hyperlink ref="B13" location="'（別添３－１）人件費単価計算書'!A1" display="'（別添３－１）人件費単価計算書'!A1" xr:uid="{00000000-0004-0000-0000-000005000000}"/>
    <hyperlink ref="B14" location="'（別添３－２）人件費計算根拠'!A1" display="'（別添３－２）人件費計算根拠'!A1" xr:uid="{00000000-0004-0000-0000-000006000000}"/>
    <hyperlink ref="B9" location="'（別添３）支出計画書'!A1" display="支出計画書" xr:uid="{060C339C-79A3-4E4D-B809-312762BE3EBE}"/>
  </hyperlinks>
  <pageMargins left="0.78740157480314965" right="0"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F47"/>
  <sheetViews>
    <sheetView workbookViewId="0">
      <selection activeCell="C5" sqref="C5"/>
    </sheetView>
  </sheetViews>
  <sheetFormatPr defaultRowHeight="13.2"/>
  <cols>
    <col min="3" max="3" width="26.44140625" bestFit="1" customWidth="1"/>
  </cols>
  <sheetData>
    <row r="2" spans="1:6">
      <c r="B2" t="s">
        <v>31</v>
      </c>
      <c r="C2" t="s">
        <v>213</v>
      </c>
      <c r="D2" t="s">
        <v>44</v>
      </c>
      <c r="E2" t="s">
        <v>45</v>
      </c>
      <c r="F2" t="s">
        <v>224</v>
      </c>
    </row>
    <row r="3" spans="1:6">
      <c r="C3" t="s">
        <v>214</v>
      </c>
      <c r="E3" t="s">
        <v>46</v>
      </c>
      <c r="F3" t="s">
        <v>225</v>
      </c>
    </row>
    <row r="4" spans="1:6">
      <c r="C4" t="s">
        <v>241</v>
      </c>
      <c r="E4" t="s">
        <v>47</v>
      </c>
      <c r="F4" t="s">
        <v>226</v>
      </c>
    </row>
    <row r="5" spans="1:6">
      <c r="C5" s="8" t="s">
        <v>215</v>
      </c>
      <c r="E5" t="s">
        <v>49</v>
      </c>
    </row>
    <row r="6" spans="1:6">
      <c r="C6" t="s">
        <v>216</v>
      </c>
    </row>
    <row r="7" spans="1:6">
      <c r="A7" t="s">
        <v>32</v>
      </c>
      <c r="B7">
        <v>0</v>
      </c>
      <c r="C7" s="5" t="str">
        <f>IFERROR(VLOOKUP(B7,'（別添３－１）人件費単価計算書'!$A$16:$H$67,2,FALSE),"")</f>
        <v/>
      </c>
    </row>
    <row r="8" spans="1:6">
      <c r="B8">
        <v>1</v>
      </c>
      <c r="C8" s="5" t="str">
        <f>IFERROR(VLOOKUP(B8,'（別添３－１）人件費単価計算書'!$A$16:$H$67,2,FALSE),"")</f>
        <v/>
      </c>
    </row>
    <row r="9" spans="1:6">
      <c r="B9">
        <v>2</v>
      </c>
      <c r="C9" s="5" t="str">
        <f>IFERROR(VLOOKUP(B9,'（別添３－１）人件費単価計算書'!$A$16:$H$67,2,FALSE),"")</f>
        <v/>
      </c>
    </row>
    <row r="10" spans="1:6">
      <c r="B10">
        <v>3</v>
      </c>
      <c r="C10" s="5" t="str">
        <f>IFERROR(VLOOKUP(B10,'（別添３－１）人件費単価計算書'!$A$16:$H$67,2,FALSE),"")</f>
        <v/>
      </c>
    </row>
    <row r="11" spans="1:6">
      <c r="B11">
        <v>4</v>
      </c>
      <c r="C11" s="5" t="str">
        <f>IFERROR(VLOOKUP(B11,'（別添３－１）人件費単価計算書'!$A$16:$H$67,2,FALSE),"")</f>
        <v/>
      </c>
    </row>
    <row r="12" spans="1:6">
      <c r="B12">
        <v>5</v>
      </c>
      <c r="C12" s="5" t="str">
        <f>IFERROR(VLOOKUP(B12,'（別添３－１）人件費単価計算書'!$A$16:$H$67,2,FALSE),"")</f>
        <v/>
      </c>
    </row>
    <row r="13" spans="1:6">
      <c r="B13">
        <v>6</v>
      </c>
      <c r="C13" s="5" t="str">
        <f>IFERROR(VLOOKUP(B13,'（別添３－１）人件費単価計算書'!$A$16:$H$67,2,FALSE),"")</f>
        <v/>
      </c>
    </row>
    <row r="14" spans="1:6">
      <c r="B14">
        <v>7</v>
      </c>
      <c r="C14" s="5" t="str">
        <f>IFERROR(VLOOKUP(B14,'（別添３－１）人件費単価計算書'!$A$16:$H$67,2,FALSE),"")</f>
        <v/>
      </c>
    </row>
    <row r="15" spans="1:6">
      <c r="B15">
        <v>8</v>
      </c>
      <c r="C15" s="5" t="str">
        <f>IFERROR(VLOOKUP(B15,'（別添３－１）人件費単価計算書'!$A$16:$H$67,2,FALSE),"")</f>
        <v/>
      </c>
    </row>
    <row r="16" spans="1:6">
      <c r="B16">
        <v>9</v>
      </c>
      <c r="C16" s="5" t="str">
        <f>IFERROR(VLOOKUP(B16,'（別添３－１）人件費単価計算書'!$A$16:$H$67,2,FALSE),"")</f>
        <v/>
      </c>
    </row>
    <row r="17" spans="2:3">
      <c r="B17">
        <v>10</v>
      </c>
      <c r="C17" s="5" t="str">
        <f>IFERROR(VLOOKUP(B17,'（別添３－１）人件費単価計算書'!$A$16:$H$67,2,FALSE),"")</f>
        <v/>
      </c>
    </row>
    <row r="18" spans="2:3">
      <c r="B18">
        <v>11</v>
      </c>
      <c r="C18" s="5" t="str">
        <f>IFERROR(VLOOKUP(B18,'（別添３－１）人件費単価計算書'!$A$16:$H$67,2,FALSE),"")</f>
        <v/>
      </c>
    </row>
    <row r="19" spans="2:3">
      <c r="B19">
        <v>12</v>
      </c>
      <c r="C19" s="5" t="str">
        <f>IFERROR(VLOOKUP(B19,'（別添３－１）人件費単価計算書'!$A$16:$H$67,2,FALSE),"")</f>
        <v/>
      </c>
    </row>
    <row r="20" spans="2:3">
      <c r="B20">
        <v>13</v>
      </c>
      <c r="C20" s="5" t="str">
        <f>IFERROR(VLOOKUP(B20,'（別添３－１）人件費単価計算書'!$A$16:$H$67,2,FALSE),"")</f>
        <v/>
      </c>
    </row>
    <row r="21" spans="2:3">
      <c r="B21">
        <v>14</v>
      </c>
      <c r="C21" s="5" t="str">
        <f>IFERROR(VLOOKUP(B21,'（別添３－１）人件費単価計算書'!$A$16:$H$67,2,FALSE),"")</f>
        <v/>
      </c>
    </row>
    <row r="22" spans="2:3">
      <c r="B22">
        <v>15</v>
      </c>
      <c r="C22" s="5" t="str">
        <f>IFERROR(VLOOKUP(B22,'（別添３－１）人件費単価計算書'!$A$16:$H$67,2,FALSE),"")</f>
        <v/>
      </c>
    </row>
    <row r="23" spans="2:3">
      <c r="B23">
        <v>16</v>
      </c>
      <c r="C23" s="5" t="str">
        <f>IFERROR(VLOOKUP(B23,'（別添３－１）人件費単価計算書'!$A$16:$H$67,2,FALSE),"")</f>
        <v/>
      </c>
    </row>
    <row r="24" spans="2:3">
      <c r="B24">
        <v>17</v>
      </c>
      <c r="C24" s="5" t="str">
        <f>IFERROR(VLOOKUP(B24,'（別添３－１）人件費単価計算書'!$A$16:$H$67,2,FALSE),"")</f>
        <v/>
      </c>
    </row>
    <row r="25" spans="2:3">
      <c r="B25">
        <v>18</v>
      </c>
      <c r="C25" s="5" t="str">
        <f>IFERROR(VLOOKUP(B25,'（別添３－１）人件費単価計算書'!$A$16:$H$67,2,FALSE),"")</f>
        <v/>
      </c>
    </row>
    <row r="26" spans="2:3">
      <c r="B26">
        <v>19</v>
      </c>
      <c r="C26" s="5" t="str">
        <f>IFERROR(VLOOKUP(B26,'（別添３－１）人件費単価計算書'!$A$16:$H$67,2,FALSE),"")</f>
        <v/>
      </c>
    </row>
    <row r="27" spans="2:3">
      <c r="B27">
        <v>20</v>
      </c>
      <c r="C27" s="5" t="str">
        <f>IFERROR(VLOOKUP(B27,'（別添３－１）人件費単価計算書'!$A$16:$H$67,2,FALSE),"")</f>
        <v/>
      </c>
    </row>
    <row r="28" spans="2:3">
      <c r="B28">
        <v>21</v>
      </c>
      <c r="C28" s="5" t="str">
        <f>IFERROR(VLOOKUP(B28,'（別添３－１）人件費単価計算書'!$A$16:$H$67,2,FALSE),"")</f>
        <v/>
      </c>
    </row>
    <row r="29" spans="2:3">
      <c r="B29">
        <v>22</v>
      </c>
      <c r="C29" s="5" t="str">
        <f>IFERROR(VLOOKUP(B29,'（別添３－１）人件費単価計算書'!$A$16:$H$67,2,FALSE),"")</f>
        <v/>
      </c>
    </row>
    <row r="30" spans="2:3">
      <c r="B30">
        <v>23</v>
      </c>
      <c r="C30" s="5" t="str">
        <f>IFERROR(VLOOKUP(B30,'（別添３－１）人件費単価計算書'!$A$16:$H$67,2,FALSE),"")</f>
        <v/>
      </c>
    </row>
    <row r="31" spans="2:3">
      <c r="B31">
        <v>24</v>
      </c>
      <c r="C31" s="5" t="str">
        <f>IFERROR(VLOOKUP(B31,'（別添３－１）人件費単価計算書'!$A$16:$H$67,2,FALSE),"")</f>
        <v/>
      </c>
    </row>
    <row r="32" spans="2:3">
      <c r="B32">
        <v>25</v>
      </c>
      <c r="C32" s="5" t="str">
        <f>IFERROR(VLOOKUP(B32,'（別添３－１）人件費単価計算書'!$A$16:$H$67,2,FALSE),"")</f>
        <v/>
      </c>
    </row>
    <row r="33" spans="2:3">
      <c r="B33">
        <v>26</v>
      </c>
      <c r="C33" s="5" t="str">
        <f>IFERROR(VLOOKUP(B33,'（別添３－１）人件費単価計算書'!$A$16:$H$67,2,FALSE),"")</f>
        <v/>
      </c>
    </row>
    <row r="34" spans="2:3">
      <c r="B34">
        <v>27</v>
      </c>
      <c r="C34" s="5" t="str">
        <f>IFERROR(VLOOKUP(B34,'（別添３－１）人件費単価計算書'!$A$16:$H$67,2,FALSE),"")</f>
        <v/>
      </c>
    </row>
    <row r="35" spans="2:3">
      <c r="B35">
        <v>28</v>
      </c>
      <c r="C35" s="5" t="str">
        <f>IFERROR(VLOOKUP(B35,'（別添３－１）人件費単価計算書'!$A$16:$H$67,2,FALSE),"")</f>
        <v/>
      </c>
    </row>
    <row r="36" spans="2:3">
      <c r="B36">
        <v>29</v>
      </c>
      <c r="C36" s="5" t="str">
        <f>IFERROR(VLOOKUP(B36,'（別添３－１）人件費単価計算書'!$A$16:$H$67,2,FALSE),"")</f>
        <v/>
      </c>
    </row>
    <row r="37" spans="2:3">
      <c r="B37">
        <v>30</v>
      </c>
      <c r="C37" s="5" t="str">
        <f>IFERROR(VLOOKUP(B37,'（別添３－１）人件費単価計算書'!$A$16:$H$67,2,FALSE),"")</f>
        <v/>
      </c>
    </row>
    <row r="38" spans="2:3">
      <c r="B38">
        <v>31</v>
      </c>
      <c r="C38" s="5" t="str">
        <f>IFERROR(VLOOKUP(B38,'（別添３－１）人件費単価計算書'!$A$16:$H$67,2,FALSE),"")</f>
        <v/>
      </c>
    </row>
    <row r="39" spans="2:3">
      <c r="B39">
        <v>32</v>
      </c>
      <c r="C39" s="5" t="str">
        <f>IFERROR(VLOOKUP(B39,'（別添３－１）人件費単価計算書'!$A$16:$H$67,2,FALSE),"")</f>
        <v/>
      </c>
    </row>
    <row r="40" spans="2:3">
      <c r="B40">
        <v>33</v>
      </c>
      <c r="C40" s="5" t="str">
        <f>IFERROR(VLOOKUP(B40,'（別添３－１）人件費単価計算書'!$A$16:$H$67,2,FALSE),"")</f>
        <v/>
      </c>
    </row>
    <row r="41" spans="2:3">
      <c r="B41">
        <v>34</v>
      </c>
      <c r="C41" s="5" t="str">
        <f>IFERROR(VLOOKUP(B41,'（別添３－１）人件費単価計算書'!$A$16:$H$67,2,FALSE),"")</f>
        <v/>
      </c>
    </row>
    <row r="42" spans="2:3">
      <c r="B42">
        <v>35</v>
      </c>
      <c r="C42" s="5" t="str">
        <f>IFERROR(VLOOKUP(B42,'（別添３－１）人件費単価計算書'!$A$16:$H$67,2,FALSE),"")</f>
        <v/>
      </c>
    </row>
    <row r="43" spans="2:3">
      <c r="B43">
        <v>36</v>
      </c>
      <c r="C43" s="5" t="str">
        <f>IFERROR(VLOOKUP(B43,'（別添３－１）人件費単価計算書'!$A$16:$H$67,2,FALSE),"")</f>
        <v/>
      </c>
    </row>
    <row r="44" spans="2:3">
      <c r="B44">
        <v>37</v>
      </c>
      <c r="C44" s="5" t="str">
        <f>IFERROR(VLOOKUP(B44,'（別添３－１）人件費単価計算書'!$A$16:$H$67,2,FALSE),"")</f>
        <v/>
      </c>
    </row>
    <row r="45" spans="2:3">
      <c r="B45">
        <v>38</v>
      </c>
      <c r="C45" s="5" t="str">
        <f>IFERROR(VLOOKUP(B45,'（別添３－１）人件費単価計算書'!$A$16:$H$67,2,FALSE),"")</f>
        <v/>
      </c>
    </row>
    <row r="46" spans="2:3">
      <c r="B46">
        <v>39</v>
      </c>
      <c r="C46" s="5" t="str">
        <f>IFERROR(VLOOKUP(B46,'（別添３－１）人件費単価計算書'!$A$16:$H$67,2,FALSE),"")</f>
        <v/>
      </c>
    </row>
    <row r="47" spans="2:3">
      <c r="B47">
        <v>40</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5BD20-85EC-40A4-9C10-C80F10C08842}">
  <dimension ref="A1:C31"/>
  <sheetViews>
    <sheetView showGridLines="0" view="pageBreakPreview" zoomScaleNormal="100" zoomScaleSheetLayoutView="100" workbookViewId="0">
      <selection activeCell="F9" sqref="F9"/>
    </sheetView>
  </sheetViews>
  <sheetFormatPr defaultColWidth="9" defaultRowHeight="13.2"/>
  <cols>
    <col min="1" max="1" width="10.21875" style="47" customWidth="1"/>
    <col min="2" max="2" width="32.33203125" style="47" customWidth="1"/>
    <col min="3" max="3" width="56" style="47" customWidth="1"/>
    <col min="4" max="16384" width="9" style="47"/>
  </cols>
  <sheetData>
    <row r="1" spans="1:3">
      <c r="A1" s="47" t="s">
        <v>233</v>
      </c>
    </row>
    <row r="2" spans="1:3" ht="23.1" customHeight="1">
      <c r="A2" s="167" t="s">
        <v>88</v>
      </c>
      <c r="B2" s="167"/>
      <c r="C2" s="167"/>
    </row>
    <row r="3" spans="1:3" ht="23.1" customHeight="1">
      <c r="A3" s="161" t="s">
        <v>91</v>
      </c>
      <c r="B3" s="48" t="s">
        <v>72</v>
      </c>
      <c r="C3" s="154"/>
    </row>
    <row r="4" spans="1:3" ht="46.5" customHeight="1">
      <c r="A4" s="161"/>
      <c r="B4" s="63" t="s">
        <v>76</v>
      </c>
      <c r="C4" s="81"/>
    </row>
    <row r="5" spans="1:3" ht="30" customHeight="1">
      <c r="A5" s="161"/>
      <c r="B5" s="48" t="s">
        <v>77</v>
      </c>
      <c r="C5" s="154"/>
    </row>
    <row r="6" spans="1:3" ht="30.75" customHeight="1">
      <c r="A6" s="161"/>
      <c r="B6" s="48" t="s">
        <v>78</v>
      </c>
      <c r="C6" s="154"/>
    </row>
    <row r="7" spans="1:3" ht="26.25" customHeight="1">
      <c r="A7" s="161"/>
      <c r="B7" s="48" t="s">
        <v>81</v>
      </c>
      <c r="C7" s="154"/>
    </row>
    <row r="8" spans="1:3" ht="27" customHeight="1">
      <c r="A8" s="161"/>
      <c r="B8" s="48" t="s">
        <v>82</v>
      </c>
      <c r="C8" s="154"/>
    </row>
    <row r="9" spans="1:3" ht="26.4">
      <c r="A9" s="161"/>
      <c r="B9" s="49" t="s">
        <v>90</v>
      </c>
      <c r="C9" s="154"/>
    </row>
    <row r="10" spans="1:3" ht="9" customHeight="1"/>
    <row r="11" spans="1:3" ht="23.1" customHeight="1">
      <c r="A11" s="167" t="s">
        <v>89</v>
      </c>
      <c r="B11" s="167"/>
      <c r="C11" s="167"/>
    </row>
    <row r="12" spans="1:3" ht="25.5" customHeight="1">
      <c r="A12" s="161" t="s">
        <v>83</v>
      </c>
      <c r="B12" s="48" t="s">
        <v>84</v>
      </c>
      <c r="C12" s="154"/>
    </row>
    <row r="13" spans="1:3" ht="23.1" customHeight="1">
      <c r="A13" s="161"/>
      <c r="B13" s="50" t="s">
        <v>93</v>
      </c>
      <c r="C13" s="154"/>
    </row>
    <row r="14" spans="1:3" ht="23.1" customHeight="1">
      <c r="A14" s="161"/>
      <c r="B14" s="51" t="s">
        <v>94</v>
      </c>
      <c r="C14" s="154"/>
    </row>
    <row r="15" spans="1:3" ht="23.1" customHeight="1">
      <c r="A15" s="161"/>
      <c r="B15" s="51" t="s">
        <v>95</v>
      </c>
      <c r="C15" s="155"/>
    </row>
    <row r="16" spans="1:3" ht="23.1" customHeight="1">
      <c r="A16" s="161"/>
      <c r="B16" s="52" t="s">
        <v>96</v>
      </c>
      <c r="C16" s="155"/>
    </row>
    <row r="17" spans="1:3" ht="23.1" customHeight="1">
      <c r="A17" s="161"/>
      <c r="B17" s="50" t="s">
        <v>97</v>
      </c>
      <c r="C17" s="154"/>
    </row>
    <row r="18" spans="1:3" ht="23.1" customHeight="1">
      <c r="A18" s="161"/>
      <c r="B18" s="51" t="s">
        <v>98</v>
      </c>
      <c r="C18" s="154"/>
    </row>
    <row r="19" spans="1:3" ht="23.1" customHeight="1">
      <c r="A19" s="161"/>
      <c r="B19" s="51" t="s">
        <v>99</v>
      </c>
      <c r="C19" s="155"/>
    </row>
    <row r="20" spans="1:3" ht="23.1" customHeight="1">
      <c r="A20" s="161"/>
      <c r="B20" s="52" t="s">
        <v>100</v>
      </c>
      <c r="C20" s="155"/>
    </row>
    <row r="21" spans="1:3" ht="23.1" customHeight="1">
      <c r="A21" s="161"/>
      <c r="B21" s="50" t="s">
        <v>101</v>
      </c>
      <c r="C21" s="154"/>
    </row>
    <row r="22" spans="1:3" ht="23.1" customHeight="1">
      <c r="A22" s="161"/>
      <c r="B22" s="51" t="s">
        <v>102</v>
      </c>
      <c r="C22" s="154"/>
    </row>
    <row r="23" spans="1:3" ht="23.1" customHeight="1">
      <c r="A23" s="161"/>
      <c r="B23" s="51" t="s">
        <v>103</v>
      </c>
      <c r="C23" s="155"/>
    </row>
    <row r="24" spans="1:3" ht="23.1" customHeight="1">
      <c r="A24" s="161"/>
      <c r="B24" s="52" t="s">
        <v>104</v>
      </c>
      <c r="C24" s="155"/>
    </row>
    <row r="25" spans="1:3" ht="23.1" customHeight="1">
      <c r="A25" s="161"/>
      <c r="B25" s="168" t="s">
        <v>85</v>
      </c>
      <c r="C25" s="67" t="s">
        <v>92</v>
      </c>
    </row>
    <row r="26" spans="1:3" ht="23.1" customHeight="1">
      <c r="A26" s="161"/>
      <c r="B26" s="168"/>
      <c r="C26" s="169"/>
    </row>
    <row r="27" spans="1:3" ht="39.75" customHeight="1">
      <c r="A27" s="161"/>
      <c r="B27" s="168"/>
      <c r="C27" s="170"/>
    </row>
    <row r="28" spans="1:3" ht="9" customHeight="1"/>
    <row r="29" spans="1:3" ht="39" customHeight="1">
      <c r="A29" s="161" t="s">
        <v>86</v>
      </c>
      <c r="B29" s="162" t="s">
        <v>87</v>
      </c>
      <c r="C29" s="162"/>
    </row>
    <row r="30" spans="1:3" ht="39" customHeight="1">
      <c r="A30" s="161"/>
      <c r="B30" s="163" t="s">
        <v>218</v>
      </c>
      <c r="C30" s="164"/>
    </row>
    <row r="31" spans="1:3" ht="39" customHeight="1">
      <c r="A31" s="161"/>
      <c r="B31" s="165" t="s">
        <v>219</v>
      </c>
      <c r="C31" s="166"/>
    </row>
  </sheetData>
  <sheetProtection algorithmName="SHA-512" hashValue="4hvUZzRDgvGtymSWf6jq2lV13zULj1MDzLUMO8WTwCOWOVEp39A+FJ0CyJXPs8UBqTuomThY+Piw+5FxQ0L1+w==" saltValue="bC6PNxCe3uOPKOJq9LSaqA==" spinCount="100000" sheet="1" objects="1" scenarios="1"/>
  <mergeCells count="10">
    <mergeCell ref="A29:A31"/>
    <mergeCell ref="B29:C29"/>
    <mergeCell ref="B30:C30"/>
    <mergeCell ref="B31:C31"/>
    <mergeCell ref="A2:C2"/>
    <mergeCell ref="A3:A9"/>
    <mergeCell ref="A11:C11"/>
    <mergeCell ref="A12:A27"/>
    <mergeCell ref="B25:B27"/>
    <mergeCell ref="C26:C27"/>
  </mergeCells>
  <phoneticPr fontId="3"/>
  <conditionalFormatting sqref="C3:C9">
    <cfRule type="cellIs" dxfId="82" priority="2" operator="equal">
      <formula>""</formula>
    </cfRule>
  </conditionalFormatting>
  <conditionalFormatting sqref="C12:C24">
    <cfRule type="cellIs" dxfId="81" priority="1" operator="equal">
      <formula>""</formula>
    </cfRule>
  </conditionalFormatting>
  <dataValidations count="9">
    <dataValidation allowBlank="1" showInputMessage="1" showErrorMessage="1" promptTitle="要件確認" prompt="上記規定の確認後、該当しなければチェックを入れる" sqref="B30:C30" xr:uid="{640FBCE2-99E2-4729-B0F7-01073A71C2AA}"/>
    <dataValidation allowBlank="1" showInputMessage="1" showErrorMessage="1" promptTitle="送付先住所" prompt="書類の送り先が上記基本情報と異なる場合、住所を入力" sqref="C26:C27" xr:uid="{43EEF5B5-F418-46D6-94E1-018D2883D439}"/>
    <dataValidation allowBlank="1" showInputMessage="1" showErrorMessage="1" promptTitle="送付先住所" prompt="書類の送り先が上記基本情報と同じであれば、チェックを入れる" sqref="C25" xr:uid="{25A02234-ACB0-477A-8E2C-BA14BF3EDDDA}"/>
    <dataValidation allowBlank="1" showInputMessage="1" showErrorMessage="1" promptTitle="常時雇用する従業員数" prompt="登記簿謄本と同一の記載" sqref="C8" xr:uid="{AB468395-741B-487B-B30F-804F56AB70B5}"/>
    <dataValidation allowBlank="1" showInputMessage="1" showErrorMessage="1" promptTitle="資本金または出資の総額" prompt="登記簿謄本と同一の記載" sqref="C7" xr:uid="{C7A2742E-5953-4423-BDA9-FE7CF9E99C7D}"/>
    <dataValidation allowBlank="1" showInputMessage="1" showErrorMessage="1" promptTitle="氏名" prompt="登記簿謄本と同一の記載" sqref="C6" xr:uid="{36E62F79-FAFD-40EB-A4B4-02BDF01EC2D2}"/>
    <dataValidation allowBlank="1" showInputMessage="1" showErrorMessage="1" promptTitle="代表者役職" prompt="登記簿謄本と同一の記載" sqref="C5" xr:uid="{76818C27-8125-42DD-848B-0CAC0DF77486}"/>
    <dataValidation allowBlank="1" showInputMessage="1" showErrorMessage="1" promptTitle="住所" prompt="登記簿謄本と同一の記載" sqref="C4" xr:uid="{417F35BB-D2A7-45DF-94C4-4AA5CE2B75FD}"/>
    <dataValidation allowBlank="1" showInputMessage="1" showErrorMessage="1" promptTitle="会社名" prompt="登記簿謄本と同一の記載" sqref="C3" xr:uid="{4B9AF250-74D5-4A92-9F34-A36E797DAF70}"/>
  </dataValidations>
  <printOptions horizontalCentered="1" verticalCentered="1"/>
  <pageMargins left="0" right="0"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259080</xdr:colOff>
                    <xdr:row>29</xdr:row>
                    <xdr:rowOff>144780</xdr:rowOff>
                  </from>
                  <to>
                    <xdr:col>1</xdr:col>
                    <xdr:colOff>678180</xdr:colOff>
                    <xdr:row>29</xdr:row>
                    <xdr:rowOff>350520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266700</xdr:colOff>
                    <xdr:row>30</xdr:row>
                    <xdr:rowOff>121920</xdr:rowOff>
                  </from>
                  <to>
                    <xdr:col>1</xdr:col>
                    <xdr:colOff>685800</xdr:colOff>
                    <xdr:row>30</xdr:row>
                    <xdr:rowOff>335280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xdr:col>
                    <xdr:colOff>99060</xdr:colOff>
                    <xdr:row>24</xdr:row>
                    <xdr:rowOff>60960</xdr:rowOff>
                  </from>
                  <to>
                    <xdr:col>2</xdr:col>
                    <xdr:colOff>533400</xdr:colOff>
                    <xdr:row>24</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59BCA-5441-4B5F-A013-CAA44A68B32C}">
  <dimension ref="A1:S63"/>
  <sheetViews>
    <sheetView showGridLines="0" view="pageBreakPreview" zoomScale="90" zoomScaleNormal="90" zoomScaleSheetLayoutView="90" workbookViewId="0">
      <selection activeCell="B14" sqref="B14"/>
    </sheetView>
  </sheetViews>
  <sheetFormatPr defaultColWidth="9" defaultRowHeight="13.2"/>
  <cols>
    <col min="1" max="1" width="4.6640625" style="14" customWidth="1"/>
    <col min="2" max="2" width="31.77734375" style="14" customWidth="1"/>
    <col min="3" max="3" width="41.44140625" style="14" customWidth="1"/>
    <col min="4" max="4" width="1" style="14" customWidth="1"/>
    <col min="5" max="8" width="7.109375" style="14" customWidth="1"/>
    <col min="9" max="12" width="7.44140625" style="14" customWidth="1"/>
    <col min="13" max="13" width="1.21875" style="14" customWidth="1"/>
    <col min="14" max="14" width="12.77734375" style="14" hidden="1" customWidth="1"/>
    <col min="15" max="15" width="15" style="14" hidden="1" customWidth="1"/>
    <col min="16" max="16384" width="9" style="14"/>
  </cols>
  <sheetData>
    <row r="1" spans="1:19" s="13" customFormat="1" ht="27" customHeight="1">
      <c r="A1" s="127" t="s">
        <v>182</v>
      </c>
      <c r="B1" s="128"/>
      <c r="C1" s="128"/>
      <c r="D1" s="128"/>
      <c r="E1" s="128"/>
      <c r="F1" s="128"/>
      <c r="G1" s="128"/>
      <c r="H1" s="128"/>
      <c r="I1" s="128"/>
      <c r="J1" s="128"/>
      <c r="K1" s="128"/>
      <c r="L1" s="128"/>
      <c r="M1" s="128"/>
      <c r="N1" s="129"/>
      <c r="O1" s="129"/>
    </row>
    <row r="2" spans="1:19" s="13" customFormat="1" ht="6.75" customHeight="1">
      <c r="A2" s="127"/>
      <c r="B2" s="128"/>
      <c r="C2" s="128"/>
      <c r="D2" s="128"/>
      <c r="E2" s="128"/>
      <c r="F2" s="128"/>
      <c r="G2" s="128"/>
      <c r="H2" s="128"/>
      <c r="I2" s="128"/>
      <c r="J2" s="128"/>
      <c r="K2" s="128"/>
      <c r="L2" s="128"/>
      <c r="M2" s="128"/>
      <c r="N2" s="129"/>
      <c r="O2" s="129"/>
    </row>
    <row r="3" spans="1:19" s="13" customFormat="1" ht="22.5" customHeight="1">
      <c r="A3" s="130"/>
      <c r="B3" s="177" t="s">
        <v>43</v>
      </c>
      <c r="C3" s="177"/>
      <c r="D3" s="131"/>
      <c r="E3" s="178" t="s">
        <v>42</v>
      </c>
      <c r="F3" s="179"/>
      <c r="G3" s="179"/>
      <c r="H3" s="180"/>
      <c r="I3" s="178" t="s">
        <v>220</v>
      </c>
      <c r="J3" s="179"/>
      <c r="K3" s="179"/>
      <c r="L3" s="132"/>
      <c r="M3" s="133"/>
      <c r="N3" s="129"/>
      <c r="O3" s="129"/>
    </row>
    <row r="4" spans="1:19" s="13" customFormat="1" ht="35.25" customHeight="1">
      <c r="A4" s="134"/>
      <c r="B4" s="181">
        <f>'（別添２）事業者基本情報'!C3</f>
        <v>0</v>
      </c>
      <c r="C4" s="182"/>
      <c r="D4" s="135"/>
      <c r="E4" s="114"/>
      <c r="F4" s="114"/>
      <c r="G4" s="114"/>
      <c r="H4" s="114"/>
      <c r="I4" s="114"/>
      <c r="J4" s="114"/>
      <c r="K4" s="136"/>
      <c r="L4" s="137"/>
      <c r="M4" s="138"/>
      <c r="N4" s="129"/>
      <c r="O4" s="129"/>
    </row>
    <row r="5" spans="1:19" s="13" customFormat="1" ht="6.75" customHeight="1">
      <c r="A5" s="127"/>
      <c r="B5" s="128"/>
      <c r="C5" s="128"/>
      <c r="D5" s="128"/>
      <c r="E5" s="128"/>
      <c r="F5" s="128"/>
      <c r="G5" s="128"/>
      <c r="H5" s="128"/>
      <c r="I5" s="128"/>
      <c r="J5" s="128"/>
      <c r="K5" s="128"/>
      <c r="L5" s="128"/>
      <c r="M5" s="139"/>
      <c r="N5" s="129"/>
      <c r="O5" s="129"/>
    </row>
    <row r="6" spans="1:19" ht="33.75" customHeight="1">
      <c r="A6" s="140"/>
      <c r="B6" s="140"/>
      <c r="C6" s="141"/>
      <c r="D6" s="141"/>
      <c r="E6" s="171" t="s">
        <v>239</v>
      </c>
      <c r="F6" s="172"/>
      <c r="G6" s="172"/>
      <c r="H6" s="172"/>
      <c r="I6" s="173"/>
      <c r="J6" s="174">
        <f>SUMIF($B$14:$B$63,E6,$J$14:$J$63)</f>
        <v>0</v>
      </c>
      <c r="K6" s="174"/>
      <c r="L6" s="174"/>
      <c r="M6" s="142"/>
      <c r="N6" s="16"/>
      <c r="O6" s="140"/>
      <c r="Q6" s="15"/>
      <c r="R6" s="15"/>
      <c r="S6" s="15"/>
    </row>
    <row r="7" spans="1:19" ht="33.75" customHeight="1">
      <c r="A7" s="140"/>
      <c r="B7" s="140"/>
      <c r="C7" s="141"/>
      <c r="D7" s="141"/>
      <c r="E7" s="171" t="s">
        <v>238</v>
      </c>
      <c r="F7" s="172"/>
      <c r="G7" s="172"/>
      <c r="H7" s="172"/>
      <c r="I7" s="173"/>
      <c r="J7" s="174">
        <f>SUMIF($B$14:$B$63,E7,$J$14:$J$63)</f>
        <v>0</v>
      </c>
      <c r="K7" s="174"/>
      <c r="L7" s="174"/>
      <c r="M7" s="142"/>
      <c r="N7" s="16"/>
      <c r="O7" s="140"/>
      <c r="Q7" s="15"/>
      <c r="R7" s="15"/>
      <c r="S7" s="15"/>
    </row>
    <row r="8" spans="1:19" ht="33.75" customHeight="1">
      <c r="A8" s="140"/>
      <c r="B8" s="140"/>
      <c r="C8" s="141"/>
      <c r="D8" s="141"/>
      <c r="E8" s="175" t="s">
        <v>240</v>
      </c>
      <c r="F8" s="175"/>
      <c r="G8" s="175"/>
      <c r="H8" s="175"/>
      <c r="I8" s="175"/>
      <c r="J8" s="174">
        <f t="shared" ref="J8:J10" si="0">SUMIF($B$14:$B$63,E8,$J$14:$J$63)</f>
        <v>0</v>
      </c>
      <c r="K8" s="174"/>
      <c r="L8" s="174"/>
      <c r="M8" s="142"/>
      <c r="N8" s="16"/>
      <c r="O8" s="140"/>
      <c r="Q8" s="15"/>
      <c r="R8" s="15"/>
      <c r="S8" s="15"/>
    </row>
    <row r="9" spans="1:19" ht="33.75" customHeight="1">
      <c r="A9" s="140"/>
      <c r="B9" s="140"/>
      <c r="C9" s="141"/>
      <c r="D9" s="141"/>
      <c r="E9" s="176" t="s">
        <v>237</v>
      </c>
      <c r="F9" s="176"/>
      <c r="G9" s="176"/>
      <c r="H9" s="176"/>
      <c r="I9" s="176"/>
      <c r="J9" s="174">
        <f t="shared" si="0"/>
        <v>0</v>
      </c>
      <c r="K9" s="174"/>
      <c r="L9" s="174"/>
      <c r="M9" s="142"/>
      <c r="N9" s="16"/>
      <c r="O9" s="140"/>
    </row>
    <row r="10" spans="1:19" ht="33.75" customHeight="1" thickBot="1">
      <c r="A10" s="140"/>
      <c r="B10" s="140"/>
      <c r="C10" s="141"/>
      <c r="D10" s="141"/>
      <c r="E10" s="195" t="s">
        <v>221</v>
      </c>
      <c r="F10" s="195"/>
      <c r="G10" s="195"/>
      <c r="H10" s="195"/>
      <c r="I10" s="195"/>
      <c r="J10" s="174">
        <f t="shared" si="0"/>
        <v>0</v>
      </c>
      <c r="K10" s="174"/>
      <c r="L10" s="174"/>
      <c r="M10" s="142"/>
      <c r="N10" s="16">
        <v>75000000</v>
      </c>
      <c r="O10" s="16">
        <f>IF(J11&gt;N10,N10,J11)</f>
        <v>0</v>
      </c>
    </row>
    <row r="11" spans="1:19" ht="33.75" customHeight="1" thickTop="1">
      <c r="A11" s="140"/>
      <c r="B11" s="140"/>
      <c r="C11" s="143"/>
      <c r="D11" s="143"/>
      <c r="E11" s="196" t="s">
        <v>41</v>
      </c>
      <c r="F11" s="196"/>
      <c r="G11" s="196"/>
      <c r="H11" s="196"/>
      <c r="I11" s="196"/>
      <c r="J11" s="197">
        <f>SUM(J6:J10)</f>
        <v>0</v>
      </c>
      <c r="K11" s="198"/>
      <c r="L11" s="199"/>
      <c r="M11" s="144"/>
      <c r="N11" s="16">
        <f>INT(J11*2/3)</f>
        <v>0</v>
      </c>
      <c r="O11" s="16">
        <f>IF(N11&lt;N12,N11,N12)</f>
        <v>0</v>
      </c>
    </row>
    <row r="12" spans="1:19">
      <c r="A12" s="140"/>
      <c r="B12" s="140"/>
      <c r="C12" s="140"/>
      <c r="D12" s="140"/>
      <c r="E12" s="140"/>
      <c r="F12" s="140"/>
      <c r="G12" s="140"/>
      <c r="H12" s="140"/>
      <c r="I12" s="140"/>
      <c r="J12" s="140"/>
      <c r="K12" s="140"/>
      <c r="L12" s="140"/>
      <c r="M12" s="145"/>
      <c r="N12" s="16">
        <v>50000000</v>
      </c>
      <c r="O12" s="140"/>
    </row>
    <row r="13" spans="1:19" ht="39" customHeight="1">
      <c r="A13" s="146" t="s">
        <v>23</v>
      </c>
      <c r="B13" s="147" t="s">
        <v>22</v>
      </c>
      <c r="C13" s="147" t="s">
        <v>48</v>
      </c>
      <c r="D13" s="171" t="s">
        <v>222</v>
      </c>
      <c r="E13" s="172"/>
      <c r="F13" s="172"/>
      <c r="G13" s="172"/>
      <c r="H13" s="172"/>
      <c r="I13" s="173"/>
      <c r="J13" s="171" t="s">
        <v>223</v>
      </c>
      <c r="K13" s="172"/>
      <c r="L13" s="173"/>
      <c r="M13" s="148"/>
      <c r="N13" s="140"/>
      <c r="O13" s="140"/>
    </row>
    <row r="14" spans="1:19" ht="37.5" customHeight="1">
      <c r="A14" s="149">
        <v>1</v>
      </c>
      <c r="B14" s="12"/>
      <c r="C14" s="12"/>
      <c r="D14" s="183"/>
      <c r="E14" s="184"/>
      <c r="F14" s="184"/>
      <c r="G14" s="184"/>
      <c r="H14" s="184"/>
      <c r="I14" s="185"/>
      <c r="J14" s="186"/>
      <c r="K14" s="187"/>
      <c r="L14" s="188"/>
      <c r="M14" s="150"/>
      <c r="N14" s="16"/>
    </row>
    <row r="15" spans="1:19" ht="37.5" customHeight="1">
      <c r="A15" s="45">
        <v>2</v>
      </c>
      <c r="B15" s="9"/>
      <c r="C15" s="9"/>
      <c r="D15" s="189"/>
      <c r="E15" s="190"/>
      <c r="F15" s="190"/>
      <c r="G15" s="190"/>
      <c r="H15" s="190"/>
      <c r="I15" s="191"/>
      <c r="J15" s="192"/>
      <c r="K15" s="193"/>
      <c r="L15" s="194"/>
      <c r="M15" s="150"/>
      <c r="N15" s="16"/>
    </row>
    <row r="16" spans="1:19" ht="37.5" customHeight="1">
      <c r="A16" s="45">
        <v>3</v>
      </c>
      <c r="B16" s="9"/>
      <c r="C16" s="9"/>
      <c r="D16" s="189"/>
      <c r="E16" s="190"/>
      <c r="F16" s="190"/>
      <c r="G16" s="190"/>
      <c r="H16" s="190"/>
      <c r="I16" s="191"/>
      <c r="J16" s="192"/>
      <c r="K16" s="193"/>
      <c r="L16" s="194"/>
      <c r="M16" s="150"/>
      <c r="N16" s="16"/>
    </row>
    <row r="17" spans="1:14" ht="37.5" customHeight="1">
      <c r="A17" s="45">
        <v>4</v>
      </c>
      <c r="B17" s="9"/>
      <c r="C17" s="9"/>
      <c r="D17" s="203"/>
      <c r="E17" s="204"/>
      <c r="F17" s="204"/>
      <c r="G17" s="204"/>
      <c r="H17" s="204"/>
      <c r="I17" s="205"/>
      <c r="J17" s="192"/>
      <c r="K17" s="193"/>
      <c r="L17" s="194"/>
      <c r="M17" s="150"/>
      <c r="N17" s="16"/>
    </row>
    <row r="18" spans="1:14" ht="37.5" customHeight="1">
      <c r="A18" s="46">
        <v>5</v>
      </c>
      <c r="B18" s="10"/>
      <c r="C18" s="10"/>
      <c r="D18" s="206"/>
      <c r="E18" s="207"/>
      <c r="F18" s="207"/>
      <c r="G18" s="207"/>
      <c r="H18" s="207"/>
      <c r="I18" s="208"/>
      <c r="J18" s="209"/>
      <c r="K18" s="210"/>
      <c r="L18" s="211"/>
      <c r="M18" s="150"/>
      <c r="N18" s="16"/>
    </row>
    <row r="19" spans="1:14" ht="37.5" customHeight="1">
      <c r="A19" s="44">
        <v>6</v>
      </c>
      <c r="B19" s="12"/>
      <c r="C19" s="12"/>
      <c r="D19" s="183"/>
      <c r="E19" s="184"/>
      <c r="F19" s="184"/>
      <c r="G19" s="184"/>
      <c r="H19" s="184"/>
      <c r="I19" s="185"/>
      <c r="J19" s="200"/>
      <c r="K19" s="201"/>
      <c r="L19" s="202"/>
      <c r="M19" s="150"/>
      <c r="N19" s="16"/>
    </row>
    <row r="20" spans="1:14" ht="37.5" customHeight="1">
      <c r="A20" s="45">
        <v>7</v>
      </c>
      <c r="B20" s="9"/>
      <c r="C20" s="9"/>
      <c r="D20" s="189"/>
      <c r="E20" s="190"/>
      <c r="F20" s="190"/>
      <c r="G20" s="190"/>
      <c r="H20" s="190"/>
      <c r="I20" s="191"/>
      <c r="J20" s="192"/>
      <c r="K20" s="193"/>
      <c r="L20" s="194"/>
      <c r="M20" s="150"/>
      <c r="N20" s="16"/>
    </row>
    <row r="21" spans="1:14" ht="37.5" customHeight="1">
      <c r="A21" s="45">
        <v>8</v>
      </c>
      <c r="B21" s="9"/>
      <c r="C21" s="9"/>
      <c r="D21" s="189"/>
      <c r="E21" s="190"/>
      <c r="F21" s="190"/>
      <c r="G21" s="190"/>
      <c r="H21" s="190"/>
      <c r="I21" s="191"/>
      <c r="J21" s="192"/>
      <c r="K21" s="193"/>
      <c r="L21" s="194"/>
      <c r="M21" s="150"/>
      <c r="N21" s="16"/>
    </row>
    <row r="22" spans="1:14" ht="37.5" customHeight="1">
      <c r="A22" s="45">
        <v>9</v>
      </c>
      <c r="B22" s="9"/>
      <c r="C22" s="9"/>
      <c r="D22" s="189"/>
      <c r="E22" s="190"/>
      <c r="F22" s="190"/>
      <c r="G22" s="190"/>
      <c r="H22" s="190"/>
      <c r="I22" s="191"/>
      <c r="J22" s="192"/>
      <c r="K22" s="193"/>
      <c r="L22" s="194"/>
      <c r="M22" s="150"/>
      <c r="N22" s="16"/>
    </row>
    <row r="23" spans="1:14" ht="37.5" customHeight="1">
      <c r="A23" s="46">
        <v>10</v>
      </c>
      <c r="B23" s="10"/>
      <c r="C23" s="10"/>
      <c r="D23" s="206"/>
      <c r="E23" s="207"/>
      <c r="F23" s="207"/>
      <c r="G23" s="207"/>
      <c r="H23" s="207"/>
      <c r="I23" s="208"/>
      <c r="J23" s="209"/>
      <c r="K23" s="210"/>
      <c r="L23" s="211"/>
      <c r="M23" s="150"/>
      <c r="N23" s="16"/>
    </row>
    <row r="24" spans="1:14" ht="37.5" customHeight="1">
      <c r="A24" s="44">
        <v>11</v>
      </c>
      <c r="B24" s="12"/>
      <c r="C24" s="12"/>
      <c r="D24" s="183"/>
      <c r="E24" s="184"/>
      <c r="F24" s="184"/>
      <c r="G24" s="184"/>
      <c r="H24" s="184"/>
      <c r="I24" s="185"/>
      <c r="J24" s="200"/>
      <c r="K24" s="201"/>
      <c r="L24" s="202"/>
      <c r="M24" s="150"/>
      <c r="N24" s="16"/>
    </row>
    <row r="25" spans="1:14" ht="37.5" customHeight="1">
      <c r="A25" s="45">
        <v>12</v>
      </c>
      <c r="B25" s="9"/>
      <c r="C25" s="9"/>
      <c r="D25" s="189"/>
      <c r="E25" s="190"/>
      <c r="F25" s="190"/>
      <c r="G25" s="190"/>
      <c r="H25" s="190"/>
      <c r="I25" s="191"/>
      <c r="J25" s="192"/>
      <c r="K25" s="193"/>
      <c r="L25" s="194"/>
      <c r="M25" s="150"/>
      <c r="N25" s="16"/>
    </row>
    <row r="26" spans="1:14" ht="37.5" customHeight="1">
      <c r="A26" s="45">
        <v>13</v>
      </c>
      <c r="B26" s="9"/>
      <c r="C26" s="9"/>
      <c r="D26" s="189"/>
      <c r="E26" s="190"/>
      <c r="F26" s="190"/>
      <c r="G26" s="190"/>
      <c r="H26" s="190"/>
      <c r="I26" s="191"/>
      <c r="J26" s="192"/>
      <c r="K26" s="193"/>
      <c r="L26" s="194"/>
      <c r="M26" s="150"/>
      <c r="N26" s="16"/>
    </row>
    <row r="27" spans="1:14" ht="37.5" customHeight="1">
      <c r="A27" s="45">
        <v>14</v>
      </c>
      <c r="B27" s="9"/>
      <c r="C27" s="9"/>
      <c r="D27" s="189"/>
      <c r="E27" s="190"/>
      <c r="F27" s="190"/>
      <c r="G27" s="190"/>
      <c r="H27" s="190"/>
      <c r="I27" s="191"/>
      <c r="J27" s="192"/>
      <c r="K27" s="193"/>
      <c r="L27" s="194"/>
      <c r="M27" s="150"/>
      <c r="N27" s="16"/>
    </row>
    <row r="28" spans="1:14" ht="37.5" customHeight="1">
      <c r="A28" s="46">
        <v>15</v>
      </c>
      <c r="B28" s="10"/>
      <c r="C28" s="10"/>
      <c r="D28" s="206"/>
      <c r="E28" s="207"/>
      <c r="F28" s="207"/>
      <c r="G28" s="207"/>
      <c r="H28" s="207"/>
      <c r="I28" s="208"/>
      <c r="J28" s="209"/>
      <c r="K28" s="210"/>
      <c r="L28" s="211"/>
      <c r="M28" s="150"/>
      <c r="N28" s="16"/>
    </row>
    <row r="29" spans="1:14" ht="37.5" customHeight="1">
      <c r="A29" s="44">
        <v>16</v>
      </c>
      <c r="B29" s="12"/>
      <c r="C29" s="12"/>
      <c r="D29" s="183"/>
      <c r="E29" s="184"/>
      <c r="F29" s="184"/>
      <c r="G29" s="184"/>
      <c r="H29" s="184"/>
      <c r="I29" s="185"/>
      <c r="J29" s="200"/>
      <c r="K29" s="201"/>
      <c r="L29" s="202"/>
      <c r="M29" s="150"/>
      <c r="N29" s="16"/>
    </row>
    <row r="30" spans="1:14" ht="37.5" customHeight="1">
      <c r="A30" s="45">
        <v>17</v>
      </c>
      <c r="B30" s="9"/>
      <c r="C30" s="9"/>
      <c r="D30" s="189"/>
      <c r="E30" s="190"/>
      <c r="F30" s="190"/>
      <c r="G30" s="190"/>
      <c r="H30" s="190"/>
      <c r="I30" s="191"/>
      <c r="J30" s="192"/>
      <c r="K30" s="193"/>
      <c r="L30" s="194"/>
      <c r="M30" s="150"/>
      <c r="N30" s="16"/>
    </row>
    <row r="31" spans="1:14" ht="37.5" customHeight="1">
      <c r="A31" s="45">
        <v>18</v>
      </c>
      <c r="B31" s="9"/>
      <c r="C31" s="9"/>
      <c r="D31" s="189"/>
      <c r="E31" s="190"/>
      <c r="F31" s="190"/>
      <c r="G31" s="190"/>
      <c r="H31" s="190"/>
      <c r="I31" s="191"/>
      <c r="J31" s="192"/>
      <c r="K31" s="193"/>
      <c r="L31" s="194"/>
      <c r="M31" s="150"/>
      <c r="N31" s="16"/>
    </row>
    <row r="32" spans="1:14" ht="37.5" customHeight="1">
      <c r="A32" s="45">
        <v>19</v>
      </c>
      <c r="B32" s="9"/>
      <c r="C32" s="9"/>
      <c r="D32" s="189"/>
      <c r="E32" s="190"/>
      <c r="F32" s="190"/>
      <c r="G32" s="190"/>
      <c r="H32" s="190"/>
      <c r="I32" s="191"/>
      <c r="J32" s="192"/>
      <c r="K32" s="193"/>
      <c r="L32" s="194"/>
      <c r="M32" s="150"/>
      <c r="N32" s="16"/>
    </row>
    <row r="33" spans="1:14" ht="37.5" customHeight="1">
      <c r="A33" s="46">
        <v>20</v>
      </c>
      <c r="B33" s="10"/>
      <c r="C33" s="10"/>
      <c r="D33" s="206"/>
      <c r="E33" s="207"/>
      <c r="F33" s="207"/>
      <c r="G33" s="207"/>
      <c r="H33" s="207"/>
      <c r="I33" s="208"/>
      <c r="J33" s="209"/>
      <c r="K33" s="210"/>
      <c r="L33" s="211"/>
      <c r="M33" s="150"/>
      <c r="N33" s="16"/>
    </row>
    <row r="34" spans="1:14" ht="37.5" customHeight="1">
      <c r="A34" s="44">
        <v>21</v>
      </c>
      <c r="B34" s="12"/>
      <c r="C34" s="12"/>
      <c r="D34" s="183"/>
      <c r="E34" s="184"/>
      <c r="F34" s="184"/>
      <c r="G34" s="184"/>
      <c r="H34" s="184"/>
      <c r="I34" s="185"/>
      <c r="J34" s="200"/>
      <c r="K34" s="201"/>
      <c r="L34" s="202"/>
      <c r="M34" s="150"/>
      <c r="N34" s="16"/>
    </row>
    <row r="35" spans="1:14" ht="37.5" customHeight="1">
      <c r="A35" s="45">
        <v>22</v>
      </c>
      <c r="B35" s="9"/>
      <c r="C35" s="9"/>
      <c r="D35" s="189"/>
      <c r="E35" s="190"/>
      <c r="F35" s="190"/>
      <c r="G35" s="190"/>
      <c r="H35" s="190"/>
      <c r="I35" s="191"/>
      <c r="J35" s="192"/>
      <c r="K35" s="193"/>
      <c r="L35" s="194"/>
      <c r="M35" s="150"/>
      <c r="N35" s="16"/>
    </row>
    <row r="36" spans="1:14" ht="37.5" customHeight="1">
      <c r="A36" s="45">
        <v>23</v>
      </c>
      <c r="B36" s="9"/>
      <c r="C36" s="9"/>
      <c r="D36" s="189"/>
      <c r="E36" s="190"/>
      <c r="F36" s="190"/>
      <c r="G36" s="190"/>
      <c r="H36" s="190"/>
      <c r="I36" s="191"/>
      <c r="J36" s="192"/>
      <c r="K36" s="193"/>
      <c r="L36" s="194"/>
      <c r="M36" s="150"/>
      <c r="N36" s="16"/>
    </row>
    <row r="37" spans="1:14" ht="37.5" customHeight="1">
      <c r="A37" s="45">
        <v>24</v>
      </c>
      <c r="B37" s="9"/>
      <c r="C37" s="9"/>
      <c r="D37" s="189"/>
      <c r="E37" s="190"/>
      <c r="F37" s="190"/>
      <c r="G37" s="190"/>
      <c r="H37" s="190"/>
      <c r="I37" s="191"/>
      <c r="J37" s="192"/>
      <c r="K37" s="193"/>
      <c r="L37" s="194"/>
      <c r="M37" s="150"/>
      <c r="N37" s="16"/>
    </row>
    <row r="38" spans="1:14" ht="37.5" customHeight="1">
      <c r="A38" s="46">
        <v>25</v>
      </c>
      <c r="B38" s="10"/>
      <c r="C38" s="10"/>
      <c r="D38" s="206"/>
      <c r="E38" s="207"/>
      <c r="F38" s="207"/>
      <c r="G38" s="207"/>
      <c r="H38" s="207"/>
      <c r="I38" s="208"/>
      <c r="J38" s="209"/>
      <c r="K38" s="210"/>
      <c r="L38" s="211"/>
      <c r="M38" s="150"/>
      <c r="N38" s="16"/>
    </row>
    <row r="39" spans="1:14" ht="37.5" customHeight="1">
      <c r="A39" s="44">
        <v>26</v>
      </c>
      <c r="B39" s="12"/>
      <c r="C39" s="12"/>
      <c r="D39" s="183"/>
      <c r="E39" s="184"/>
      <c r="F39" s="184"/>
      <c r="G39" s="184"/>
      <c r="H39" s="184"/>
      <c r="I39" s="185"/>
      <c r="J39" s="200"/>
      <c r="K39" s="201"/>
      <c r="L39" s="202"/>
      <c r="M39" s="150"/>
      <c r="N39" s="16"/>
    </row>
    <row r="40" spans="1:14" ht="37.5" customHeight="1">
      <c r="A40" s="45">
        <v>27</v>
      </c>
      <c r="B40" s="9"/>
      <c r="C40" s="9"/>
      <c r="D40" s="189"/>
      <c r="E40" s="190"/>
      <c r="F40" s="190"/>
      <c r="G40" s="190"/>
      <c r="H40" s="190"/>
      <c r="I40" s="191"/>
      <c r="J40" s="192"/>
      <c r="K40" s="193"/>
      <c r="L40" s="194"/>
      <c r="M40" s="150"/>
      <c r="N40" s="16"/>
    </row>
    <row r="41" spans="1:14" ht="37.5" customHeight="1">
      <c r="A41" s="45">
        <v>28</v>
      </c>
      <c r="B41" s="9"/>
      <c r="C41" s="9"/>
      <c r="D41" s="189"/>
      <c r="E41" s="190"/>
      <c r="F41" s="190"/>
      <c r="G41" s="190"/>
      <c r="H41" s="190"/>
      <c r="I41" s="191"/>
      <c r="J41" s="192"/>
      <c r="K41" s="193"/>
      <c r="L41" s="194"/>
      <c r="M41" s="150"/>
      <c r="N41" s="16"/>
    </row>
    <row r="42" spans="1:14" ht="37.5" customHeight="1">
      <c r="A42" s="45">
        <v>29</v>
      </c>
      <c r="B42" s="9"/>
      <c r="C42" s="9"/>
      <c r="D42" s="189"/>
      <c r="E42" s="190"/>
      <c r="F42" s="190"/>
      <c r="G42" s="190"/>
      <c r="H42" s="190"/>
      <c r="I42" s="191"/>
      <c r="J42" s="192"/>
      <c r="K42" s="193"/>
      <c r="L42" s="194"/>
      <c r="M42" s="150"/>
      <c r="N42" s="16"/>
    </row>
    <row r="43" spans="1:14" ht="37.5" customHeight="1">
      <c r="A43" s="46">
        <v>30</v>
      </c>
      <c r="B43" s="10"/>
      <c r="C43" s="10"/>
      <c r="D43" s="206"/>
      <c r="E43" s="207"/>
      <c r="F43" s="207"/>
      <c r="G43" s="207"/>
      <c r="H43" s="207"/>
      <c r="I43" s="208"/>
      <c r="J43" s="209"/>
      <c r="K43" s="210"/>
      <c r="L43" s="211"/>
      <c r="M43" s="150"/>
      <c r="N43" s="16"/>
    </row>
    <row r="44" spans="1:14" ht="37.5" customHeight="1">
      <c r="A44" s="44">
        <v>31</v>
      </c>
      <c r="B44" s="12"/>
      <c r="C44" s="12"/>
      <c r="D44" s="183"/>
      <c r="E44" s="184"/>
      <c r="F44" s="184"/>
      <c r="G44" s="184"/>
      <c r="H44" s="184"/>
      <c r="I44" s="185"/>
      <c r="J44" s="200"/>
      <c r="K44" s="201"/>
      <c r="L44" s="202"/>
      <c r="M44" s="150"/>
      <c r="N44" s="16"/>
    </row>
    <row r="45" spans="1:14" ht="37.5" customHeight="1">
      <c r="A45" s="45">
        <v>32</v>
      </c>
      <c r="B45" s="9"/>
      <c r="C45" s="9"/>
      <c r="D45" s="189"/>
      <c r="E45" s="190"/>
      <c r="F45" s="190"/>
      <c r="G45" s="190"/>
      <c r="H45" s="190"/>
      <c r="I45" s="191"/>
      <c r="J45" s="192"/>
      <c r="K45" s="193"/>
      <c r="L45" s="194"/>
      <c r="M45" s="150"/>
      <c r="N45" s="16"/>
    </row>
    <row r="46" spans="1:14" ht="37.5" customHeight="1">
      <c r="A46" s="45">
        <v>33</v>
      </c>
      <c r="B46" s="9"/>
      <c r="C46" s="9"/>
      <c r="D46" s="189"/>
      <c r="E46" s="190"/>
      <c r="F46" s="190"/>
      <c r="G46" s="190"/>
      <c r="H46" s="190"/>
      <c r="I46" s="191"/>
      <c r="J46" s="192"/>
      <c r="K46" s="193"/>
      <c r="L46" s="194"/>
      <c r="M46" s="150"/>
      <c r="N46" s="16"/>
    </row>
    <row r="47" spans="1:14" ht="37.5" customHeight="1">
      <c r="A47" s="45">
        <v>34</v>
      </c>
      <c r="B47" s="9"/>
      <c r="C47" s="9"/>
      <c r="D47" s="189"/>
      <c r="E47" s="190"/>
      <c r="F47" s="190"/>
      <c r="G47" s="190"/>
      <c r="H47" s="190"/>
      <c r="I47" s="191"/>
      <c r="J47" s="192"/>
      <c r="K47" s="193"/>
      <c r="L47" s="194"/>
      <c r="M47" s="150"/>
      <c r="N47" s="16"/>
    </row>
    <row r="48" spans="1:14" ht="37.5" customHeight="1">
      <c r="A48" s="46">
        <v>35</v>
      </c>
      <c r="B48" s="10"/>
      <c r="C48" s="10"/>
      <c r="D48" s="206"/>
      <c r="E48" s="207"/>
      <c r="F48" s="207"/>
      <c r="G48" s="207"/>
      <c r="H48" s="207"/>
      <c r="I48" s="208"/>
      <c r="J48" s="209"/>
      <c r="K48" s="210"/>
      <c r="L48" s="211"/>
      <c r="M48" s="150"/>
      <c r="N48" s="16"/>
    </row>
    <row r="49" spans="1:14" ht="37.5" customHeight="1">
      <c r="A49" s="44">
        <v>36</v>
      </c>
      <c r="B49" s="12"/>
      <c r="C49" s="12"/>
      <c r="D49" s="183"/>
      <c r="E49" s="184"/>
      <c r="F49" s="184"/>
      <c r="G49" s="184"/>
      <c r="H49" s="184"/>
      <c r="I49" s="185"/>
      <c r="J49" s="200"/>
      <c r="K49" s="201"/>
      <c r="L49" s="202"/>
      <c r="M49" s="150"/>
      <c r="N49" s="16"/>
    </row>
    <row r="50" spans="1:14" ht="37.5" customHeight="1">
      <c r="A50" s="45">
        <v>37</v>
      </c>
      <c r="B50" s="9"/>
      <c r="C50" s="9"/>
      <c r="D50" s="189"/>
      <c r="E50" s="190"/>
      <c r="F50" s="190"/>
      <c r="G50" s="190"/>
      <c r="H50" s="190"/>
      <c r="I50" s="191"/>
      <c r="J50" s="192"/>
      <c r="K50" s="193"/>
      <c r="L50" s="194"/>
      <c r="M50" s="150"/>
      <c r="N50" s="16"/>
    </row>
    <row r="51" spans="1:14" ht="37.5" customHeight="1">
      <c r="A51" s="45">
        <v>38</v>
      </c>
      <c r="B51" s="9"/>
      <c r="C51" s="9"/>
      <c r="D51" s="189"/>
      <c r="E51" s="190"/>
      <c r="F51" s="190"/>
      <c r="G51" s="190"/>
      <c r="H51" s="190"/>
      <c r="I51" s="191"/>
      <c r="J51" s="192"/>
      <c r="K51" s="193"/>
      <c r="L51" s="194"/>
      <c r="M51" s="150"/>
      <c r="N51" s="16"/>
    </row>
    <row r="52" spans="1:14" ht="37.5" customHeight="1">
      <c r="A52" s="45">
        <v>39</v>
      </c>
      <c r="B52" s="9"/>
      <c r="C52" s="9"/>
      <c r="D52" s="189"/>
      <c r="E52" s="190"/>
      <c r="F52" s="190"/>
      <c r="G52" s="190"/>
      <c r="H52" s="190"/>
      <c r="I52" s="191"/>
      <c r="J52" s="192"/>
      <c r="K52" s="193"/>
      <c r="L52" s="194"/>
      <c r="M52" s="150"/>
      <c r="N52" s="16"/>
    </row>
    <row r="53" spans="1:14" ht="37.5" customHeight="1">
      <c r="A53" s="46">
        <v>40</v>
      </c>
      <c r="B53" s="10"/>
      <c r="C53" s="10"/>
      <c r="D53" s="206"/>
      <c r="E53" s="207"/>
      <c r="F53" s="207"/>
      <c r="G53" s="207"/>
      <c r="H53" s="207"/>
      <c r="I53" s="208"/>
      <c r="J53" s="209"/>
      <c r="K53" s="210"/>
      <c r="L53" s="211"/>
      <c r="M53" s="150"/>
      <c r="N53" s="16"/>
    </row>
    <row r="54" spans="1:14" ht="37.5" customHeight="1">
      <c r="A54" s="44">
        <v>41</v>
      </c>
      <c r="B54" s="12"/>
      <c r="C54" s="12"/>
      <c r="D54" s="183"/>
      <c r="E54" s="184"/>
      <c r="F54" s="184"/>
      <c r="G54" s="184"/>
      <c r="H54" s="184"/>
      <c r="I54" s="185"/>
      <c r="J54" s="200"/>
      <c r="K54" s="201"/>
      <c r="L54" s="202"/>
      <c r="M54" s="150"/>
      <c r="N54" s="16"/>
    </row>
    <row r="55" spans="1:14" ht="37.5" customHeight="1">
      <c r="A55" s="45">
        <v>42</v>
      </c>
      <c r="B55" s="9"/>
      <c r="C55" s="9"/>
      <c r="D55" s="189"/>
      <c r="E55" s="190"/>
      <c r="F55" s="190"/>
      <c r="G55" s="190"/>
      <c r="H55" s="190"/>
      <c r="I55" s="191"/>
      <c r="J55" s="192"/>
      <c r="K55" s="193"/>
      <c r="L55" s="194"/>
      <c r="M55" s="150"/>
      <c r="N55" s="16"/>
    </row>
    <row r="56" spans="1:14" ht="37.5" customHeight="1">
      <c r="A56" s="45">
        <v>43</v>
      </c>
      <c r="B56" s="9"/>
      <c r="C56" s="9"/>
      <c r="D56" s="189"/>
      <c r="E56" s="190"/>
      <c r="F56" s="190"/>
      <c r="G56" s="190"/>
      <c r="H56" s="190"/>
      <c r="I56" s="191"/>
      <c r="J56" s="192"/>
      <c r="K56" s="193"/>
      <c r="L56" s="194"/>
      <c r="M56" s="150"/>
      <c r="N56" s="16"/>
    </row>
    <row r="57" spans="1:14" ht="37.5" customHeight="1">
      <c r="A57" s="45">
        <v>44</v>
      </c>
      <c r="B57" s="9"/>
      <c r="C57" s="9"/>
      <c r="D57" s="189"/>
      <c r="E57" s="190"/>
      <c r="F57" s="190"/>
      <c r="G57" s="190"/>
      <c r="H57" s="190"/>
      <c r="I57" s="191"/>
      <c r="J57" s="192"/>
      <c r="K57" s="193"/>
      <c r="L57" s="194"/>
      <c r="M57" s="150"/>
      <c r="N57" s="16"/>
    </row>
    <row r="58" spans="1:14" ht="37.5" customHeight="1">
      <c r="A58" s="46">
        <v>45</v>
      </c>
      <c r="B58" s="10"/>
      <c r="C58" s="10"/>
      <c r="D58" s="206"/>
      <c r="E58" s="207"/>
      <c r="F58" s="207"/>
      <c r="G58" s="207"/>
      <c r="H58" s="207"/>
      <c r="I58" s="208"/>
      <c r="J58" s="209"/>
      <c r="K58" s="210"/>
      <c r="L58" s="211"/>
      <c r="M58" s="150"/>
      <c r="N58" s="16"/>
    </row>
    <row r="59" spans="1:14" ht="37.5" customHeight="1">
      <c r="A59" s="44">
        <v>46</v>
      </c>
      <c r="B59" s="12"/>
      <c r="C59" s="12"/>
      <c r="D59" s="183"/>
      <c r="E59" s="184"/>
      <c r="F59" s="184"/>
      <c r="G59" s="184"/>
      <c r="H59" s="184"/>
      <c r="I59" s="185"/>
      <c r="J59" s="200"/>
      <c r="K59" s="201"/>
      <c r="L59" s="202"/>
      <c r="M59" s="150"/>
      <c r="N59" s="16"/>
    </row>
    <row r="60" spans="1:14" ht="37.5" customHeight="1">
      <c r="A60" s="45">
        <v>47</v>
      </c>
      <c r="B60" s="9"/>
      <c r="C60" s="9"/>
      <c r="D60" s="189"/>
      <c r="E60" s="190"/>
      <c r="F60" s="190"/>
      <c r="G60" s="190"/>
      <c r="H60" s="190"/>
      <c r="I60" s="191"/>
      <c r="J60" s="192"/>
      <c r="K60" s="193"/>
      <c r="L60" s="194"/>
      <c r="M60" s="150"/>
      <c r="N60" s="16"/>
    </row>
    <row r="61" spans="1:14" ht="37.5" customHeight="1">
      <c r="A61" s="45">
        <v>48</v>
      </c>
      <c r="B61" s="9"/>
      <c r="C61" s="9"/>
      <c r="D61" s="189"/>
      <c r="E61" s="190"/>
      <c r="F61" s="190"/>
      <c r="G61" s="190"/>
      <c r="H61" s="190"/>
      <c r="I61" s="191"/>
      <c r="J61" s="192"/>
      <c r="K61" s="193"/>
      <c r="L61" s="194"/>
      <c r="M61" s="150"/>
      <c r="N61" s="16"/>
    </row>
    <row r="62" spans="1:14" ht="37.5" customHeight="1">
      <c r="A62" s="45">
        <v>49</v>
      </c>
      <c r="B62" s="9"/>
      <c r="C62" s="9"/>
      <c r="D62" s="189"/>
      <c r="E62" s="190"/>
      <c r="F62" s="190"/>
      <c r="G62" s="190"/>
      <c r="H62" s="190"/>
      <c r="I62" s="191"/>
      <c r="J62" s="192"/>
      <c r="K62" s="193"/>
      <c r="L62" s="194"/>
      <c r="M62" s="150"/>
      <c r="N62" s="16"/>
    </row>
    <row r="63" spans="1:14" ht="37.5" customHeight="1">
      <c r="A63" s="46">
        <v>50</v>
      </c>
      <c r="B63" s="10"/>
      <c r="C63" s="10"/>
      <c r="D63" s="206"/>
      <c r="E63" s="207"/>
      <c r="F63" s="207"/>
      <c r="G63" s="207"/>
      <c r="H63" s="207"/>
      <c r="I63" s="208"/>
      <c r="J63" s="209"/>
      <c r="K63" s="210"/>
      <c r="L63" s="211"/>
      <c r="M63" s="150"/>
      <c r="N63" s="16"/>
    </row>
  </sheetData>
  <sheetProtection algorithmName="SHA-512" hashValue="NTeQSPurWFgJJEKlWKVcqhxtW/gJaoc+lWrmQTHUoqpsfqPMI9tKIcLIkqV2EBeMsjzH5p37agS+cz8Z5OGfJA==" saltValue="5u8tqLDTlErRrnDgTMsVYg==" spinCount="100000" sheet="1" insertColumns="0" insertRows="0" insertHyperlinks="0" deleteColumns="0" deleteRows="0" sort="0"/>
  <mergeCells count="118">
    <mergeCell ref="D61:I61"/>
    <mergeCell ref="J61:L61"/>
    <mergeCell ref="D62:I62"/>
    <mergeCell ref="J62:L62"/>
    <mergeCell ref="D63:I63"/>
    <mergeCell ref="J63:L63"/>
    <mergeCell ref="D58:I58"/>
    <mergeCell ref="J58:L58"/>
    <mergeCell ref="D59:I59"/>
    <mergeCell ref="J59:L59"/>
    <mergeCell ref="D60:I60"/>
    <mergeCell ref="J60:L60"/>
    <mergeCell ref="D55:I55"/>
    <mergeCell ref="J55:L55"/>
    <mergeCell ref="D56:I56"/>
    <mergeCell ref="J56:L56"/>
    <mergeCell ref="D57:I57"/>
    <mergeCell ref="J57:L57"/>
    <mergeCell ref="D52:I52"/>
    <mergeCell ref="J52:L52"/>
    <mergeCell ref="D53:I53"/>
    <mergeCell ref="J53:L53"/>
    <mergeCell ref="D54:I54"/>
    <mergeCell ref="J54:L54"/>
    <mergeCell ref="D49:I49"/>
    <mergeCell ref="J49:L49"/>
    <mergeCell ref="D50:I50"/>
    <mergeCell ref="J50:L50"/>
    <mergeCell ref="D51:I51"/>
    <mergeCell ref="J51:L51"/>
    <mergeCell ref="D46:I46"/>
    <mergeCell ref="J46:L46"/>
    <mergeCell ref="D47:I47"/>
    <mergeCell ref="J47:L47"/>
    <mergeCell ref="D48:I48"/>
    <mergeCell ref="J48:L48"/>
    <mergeCell ref="D43:I43"/>
    <mergeCell ref="J43:L43"/>
    <mergeCell ref="D44:I44"/>
    <mergeCell ref="J44:L44"/>
    <mergeCell ref="D45:I45"/>
    <mergeCell ref="J45:L45"/>
    <mergeCell ref="D40:I40"/>
    <mergeCell ref="J40:L40"/>
    <mergeCell ref="D41:I41"/>
    <mergeCell ref="J41:L41"/>
    <mergeCell ref="D42:I42"/>
    <mergeCell ref="J42:L42"/>
    <mergeCell ref="D37:I37"/>
    <mergeCell ref="J37:L37"/>
    <mergeCell ref="D38:I38"/>
    <mergeCell ref="J38:L38"/>
    <mergeCell ref="D39:I39"/>
    <mergeCell ref="J39:L39"/>
    <mergeCell ref="D34:I34"/>
    <mergeCell ref="J34:L34"/>
    <mergeCell ref="D35:I35"/>
    <mergeCell ref="J35:L35"/>
    <mergeCell ref="D36:I36"/>
    <mergeCell ref="J36:L36"/>
    <mergeCell ref="D31:I31"/>
    <mergeCell ref="J31:L31"/>
    <mergeCell ref="D32:I32"/>
    <mergeCell ref="J32:L32"/>
    <mergeCell ref="D33:I33"/>
    <mergeCell ref="J33:L33"/>
    <mergeCell ref="D28:I28"/>
    <mergeCell ref="J28:L28"/>
    <mergeCell ref="D29:I29"/>
    <mergeCell ref="J29:L29"/>
    <mergeCell ref="D30:I30"/>
    <mergeCell ref="J30:L30"/>
    <mergeCell ref="D25:I25"/>
    <mergeCell ref="J25:L25"/>
    <mergeCell ref="D26:I26"/>
    <mergeCell ref="J26:L26"/>
    <mergeCell ref="D27:I27"/>
    <mergeCell ref="J27:L27"/>
    <mergeCell ref="D22:I22"/>
    <mergeCell ref="J22:L22"/>
    <mergeCell ref="D23:I23"/>
    <mergeCell ref="J23:L23"/>
    <mergeCell ref="D24:I24"/>
    <mergeCell ref="J24:L24"/>
    <mergeCell ref="D19:I19"/>
    <mergeCell ref="J19:L19"/>
    <mergeCell ref="D20:I20"/>
    <mergeCell ref="J20:L20"/>
    <mergeCell ref="D21:I21"/>
    <mergeCell ref="J21:L21"/>
    <mergeCell ref="D16:I16"/>
    <mergeCell ref="J16:L16"/>
    <mergeCell ref="D17:I17"/>
    <mergeCell ref="J17:L17"/>
    <mergeCell ref="D18:I18"/>
    <mergeCell ref="J18:L18"/>
    <mergeCell ref="D14:I14"/>
    <mergeCell ref="J14:L14"/>
    <mergeCell ref="D15:I15"/>
    <mergeCell ref="J15:L15"/>
    <mergeCell ref="E10:I10"/>
    <mergeCell ref="J10:L10"/>
    <mergeCell ref="E11:I11"/>
    <mergeCell ref="J11:L11"/>
    <mergeCell ref="D13:I13"/>
    <mergeCell ref="J13:L13"/>
    <mergeCell ref="E7:I7"/>
    <mergeCell ref="J7:L7"/>
    <mergeCell ref="E8:I8"/>
    <mergeCell ref="J8:L8"/>
    <mergeCell ref="E9:I9"/>
    <mergeCell ref="J9:L9"/>
    <mergeCell ref="B3:C3"/>
    <mergeCell ref="E3:H3"/>
    <mergeCell ref="I3:K3"/>
    <mergeCell ref="B4:C4"/>
    <mergeCell ref="E6:I6"/>
    <mergeCell ref="J6:L6"/>
  </mergeCells>
  <phoneticPr fontId="3"/>
  <conditionalFormatting sqref="B59 B14:B18">
    <cfRule type="cellIs" dxfId="80" priority="74" operator="equal">
      <formula>""</formula>
    </cfRule>
  </conditionalFormatting>
  <conditionalFormatting sqref="B60:B63">
    <cfRule type="cellIs" dxfId="79" priority="73" operator="equal">
      <formula>""</formula>
    </cfRule>
  </conditionalFormatting>
  <conditionalFormatting sqref="B40:B43">
    <cfRule type="cellIs" dxfId="78" priority="71" operator="equal">
      <formula>""</formula>
    </cfRule>
  </conditionalFormatting>
  <conditionalFormatting sqref="B39">
    <cfRule type="cellIs" dxfId="77" priority="72" operator="equal">
      <formula>""</formula>
    </cfRule>
  </conditionalFormatting>
  <conditionalFormatting sqref="B35:B38">
    <cfRule type="cellIs" dxfId="76" priority="69" operator="equal">
      <formula>""</formula>
    </cfRule>
  </conditionalFormatting>
  <conditionalFormatting sqref="B34">
    <cfRule type="cellIs" dxfId="75" priority="70" operator="equal">
      <formula>""</formula>
    </cfRule>
  </conditionalFormatting>
  <conditionalFormatting sqref="B30:B33">
    <cfRule type="cellIs" dxfId="74" priority="67" operator="equal">
      <formula>""</formula>
    </cfRule>
  </conditionalFormatting>
  <conditionalFormatting sqref="B29">
    <cfRule type="cellIs" dxfId="73" priority="68" operator="equal">
      <formula>""</formula>
    </cfRule>
  </conditionalFormatting>
  <conditionalFormatting sqref="B25:B28">
    <cfRule type="cellIs" dxfId="72" priority="65" operator="equal">
      <formula>""</formula>
    </cfRule>
  </conditionalFormatting>
  <conditionalFormatting sqref="B24">
    <cfRule type="cellIs" dxfId="71" priority="66" operator="equal">
      <formula>""</formula>
    </cfRule>
  </conditionalFormatting>
  <conditionalFormatting sqref="B45:B48">
    <cfRule type="cellIs" dxfId="70" priority="61" operator="equal">
      <formula>""</formula>
    </cfRule>
  </conditionalFormatting>
  <conditionalFormatting sqref="B44">
    <cfRule type="cellIs" dxfId="69" priority="62" operator="equal">
      <formula>""</formula>
    </cfRule>
  </conditionalFormatting>
  <conditionalFormatting sqref="B20:B23">
    <cfRule type="cellIs" dxfId="68" priority="63" operator="equal">
      <formula>""</formula>
    </cfRule>
  </conditionalFormatting>
  <conditionalFormatting sqref="B19">
    <cfRule type="cellIs" dxfId="67" priority="64" operator="equal">
      <formula>""</formula>
    </cfRule>
  </conditionalFormatting>
  <conditionalFormatting sqref="B50:B53">
    <cfRule type="cellIs" dxfId="66" priority="59" operator="equal">
      <formula>""</formula>
    </cfRule>
  </conditionalFormatting>
  <conditionalFormatting sqref="B49">
    <cfRule type="cellIs" dxfId="65" priority="60" operator="equal">
      <formula>""</formula>
    </cfRule>
  </conditionalFormatting>
  <conditionalFormatting sqref="C50:C53">
    <cfRule type="cellIs" dxfId="64" priority="41" operator="equal">
      <formula>""</formula>
    </cfRule>
  </conditionalFormatting>
  <conditionalFormatting sqref="C44">
    <cfRule type="cellIs" dxfId="63" priority="44" operator="equal">
      <formula>""</formula>
    </cfRule>
  </conditionalFormatting>
  <conditionalFormatting sqref="C45:C48">
    <cfRule type="cellIs" dxfId="62" priority="43" operator="equal">
      <formula>""</formula>
    </cfRule>
  </conditionalFormatting>
  <conditionalFormatting sqref="B55:B58">
    <cfRule type="cellIs" dxfId="61" priority="57" operator="equal">
      <formula>""</formula>
    </cfRule>
  </conditionalFormatting>
  <conditionalFormatting sqref="B54">
    <cfRule type="cellIs" dxfId="60" priority="58" operator="equal">
      <formula>""</formula>
    </cfRule>
  </conditionalFormatting>
  <conditionalFormatting sqref="C49">
    <cfRule type="cellIs" dxfId="59" priority="42" operator="equal">
      <formula>""</formula>
    </cfRule>
  </conditionalFormatting>
  <conditionalFormatting sqref="C54">
    <cfRule type="cellIs" dxfId="58" priority="40" operator="equal">
      <formula>""</formula>
    </cfRule>
  </conditionalFormatting>
  <conditionalFormatting sqref="C55:C58">
    <cfRule type="cellIs" dxfId="57" priority="39" operator="equal">
      <formula>""</formula>
    </cfRule>
  </conditionalFormatting>
  <conditionalFormatting sqref="C59 C18 C14:D17 J14:J18">
    <cfRule type="cellIs" dxfId="56" priority="56" operator="equal">
      <formula>""</formula>
    </cfRule>
  </conditionalFormatting>
  <conditionalFormatting sqref="C60:C63">
    <cfRule type="cellIs" dxfId="55" priority="55" operator="equal">
      <formula>""</formula>
    </cfRule>
  </conditionalFormatting>
  <conditionalFormatting sqref="C40:C43">
    <cfRule type="cellIs" dxfId="54" priority="53" operator="equal">
      <formula>""</formula>
    </cfRule>
  </conditionalFormatting>
  <conditionalFormatting sqref="C39">
    <cfRule type="cellIs" dxfId="53" priority="54" operator="equal">
      <formula>""</formula>
    </cfRule>
  </conditionalFormatting>
  <conditionalFormatting sqref="C35:C38">
    <cfRule type="cellIs" dxfId="52" priority="51" operator="equal">
      <formula>""</formula>
    </cfRule>
  </conditionalFormatting>
  <conditionalFormatting sqref="C34">
    <cfRule type="cellIs" dxfId="51" priority="52" operator="equal">
      <formula>""</formula>
    </cfRule>
  </conditionalFormatting>
  <conditionalFormatting sqref="C30:C33">
    <cfRule type="cellIs" dxfId="50" priority="49" operator="equal">
      <formula>""</formula>
    </cfRule>
  </conditionalFormatting>
  <conditionalFormatting sqref="C29">
    <cfRule type="cellIs" dxfId="49" priority="50" operator="equal">
      <formula>""</formula>
    </cfRule>
  </conditionalFormatting>
  <conditionalFormatting sqref="C25:C28 J25:J28">
    <cfRule type="cellIs" dxfId="48" priority="47" operator="equal">
      <formula>""</formula>
    </cfRule>
  </conditionalFormatting>
  <conditionalFormatting sqref="C24 J24">
    <cfRule type="cellIs" dxfId="47" priority="48" operator="equal">
      <formula>""</formula>
    </cfRule>
  </conditionalFormatting>
  <conditionalFormatting sqref="C20:C23 J23 J20:J21">
    <cfRule type="cellIs" dxfId="46" priority="45" operator="equal">
      <formula>""</formula>
    </cfRule>
  </conditionalFormatting>
  <conditionalFormatting sqref="C19 J19">
    <cfRule type="cellIs" dxfId="45" priority="46" operator="equal">
      <formula>""</formula>
    </cfRule>
  </conditionalFormatting>
  <conditionalFormatting sqref="D18">
    <cfRule type="cellIs" dxfId="44" priority="38" operator="equal">
      <formula>""</formula>
    </cfRule>
  </conditionalFormatting>
  <conditionalFormatting sqref="D19">
    <cfRule type="cellIs" dxfId="43" priority="37" operator="equal">
      <formula>""</formula>
    </cfRule>
  </conditionalFormatting>
  <conditionalFormatting sqref="D20">
    <cfRule type="cellIs" dxfId="42" priority="36" operator="equal">
      <formula>""</formula>
    </cfRule>
  </conditionalFormatting>
  <conditionalFormatting sqref="D21">
    <cfRule type="cellIs" dxfId="41" priority="35" operator="equal">
      <formula>""</formula>
    </cfRule>
  </conditionalFormatting>
  <conditionalFormatting sqref="D22">
    <cfRule type="cellIs" dxfId="40" priority="34" operator="equal">
      <formula>""</formula>
    </cfRule>
  </conditionalFormatting>
  <conditionalFormatting sqref="D23">
    <cfRule type="cellIs" dxfId="39" priority="33" operator="equal">
      <formula>""</formula>
    </cfRule>
  </conditionalFormatting>
  <conditionalFormatting sqref="D24">
    <cfRule type="cellIs" dxfId="38" priority="32" operator="equal">
      <formula>""</formula>
    </cfRule>
  </conditionalFormatting>
  <conditionalFormatting sqref="D25">
    <cfRule type="cellIs" dxfId="37" priority="31" operator="equal">
      <formula>""</formula>
    </cfRule>
  </conditionalFormatting>
  <conditionalFormatting sqref="D26">
    <cfRule type="cellIs" dxfId="36" priority="30" operator="equal">
      <formula>""</formula>
    </cfRule>
  </conditionalFormatting>
  <conditionalFormatting sqref="D27">
    <cfRule type="cellIs" dxfId="35" priority="29" operator="equal">
      <formula>""</formula>
    </cfRule>
  </conditionalFormatting>
  <conditionalFormatting sqref="D28">
    <cfRule type="cellIs" dxfId="34" priority="28" operator="equal">
      <formula>""</formula>
    </cfRule>
  </conditionalFormatting>
  <conditionalFormatting sqref="D29:D59">
    <cfRule type="cellIs" dxfId="33" priority="27" operator="equal">
      <formula>""</formula>
    </cfRule>
  </conditionalFormatting>
  <conditionalFormatting sqref="D60:D63">
    <cfRule type="cellIs" dxfId="32" priority="26" operator="equal">
      <formula>""</formula>
    </cfRule>
  </conditionalFormatting>
  <conditionalFormatting sqref="J22">
    <cfRule type="cellIs" dxfId="31" priority="25" operator="equal">
      <formula>""</formula>
    </cfRule>
  </conditionalFormatting>
  <conditionalFormatting sqref="J62">
    <cfRule type="cellIs" dxfId="30" priority="4" operator="equal">
      <formula>""</formula>
    </cfRule>
  </conditionalFormatting>
  <conditionalFormatting sqref="J33 J30:J31">
    <cfRule type="cellIs" dxfId="29" priority="23" operator="equal">
      <formula>""</formula>
    </cfRule>
  </conditionalFormatting>
  <conditionalFormatting sqref="J29">
    <cfRule type="cellIs" dxfId="28" priority="24" operator="equal">
      <formula>""</formula>
    </cfRule>
  </conditionalFormatting>
  <conditionalFormatting sqref="J32">
    <cfRule type="cellIs" dxfId="27" priority="22" operator="equal">
      <formula>""</formula>
    </cfRule>
  </conditionalFormatting>
  <conditionalFormatting sqref="J38 J35:J36">
    <cfRule type="cellIs" dxfId="26" priority="20" operator="equal">
      <formula>""</formula>
    </cfRule>
  </conditionalFormatting>
  <conditionalFormatting sqref="J34">
    <cfRule type="cellIs" dxfId="25" priority="21" operator="equal">
      <formula>""</formula>
    </cfRule>
  </conditionalFormatting>
  <conditionalFormatting sqref="J37">
    <cfRule type="cellIs" dxfId="24" priority="19" operator="equal">
      <formula>""</formula>
    </cfRule>
  </conditionalFormatting>
  <conditionalFormatting sqref="J43 J40:J41">
    <cfRule type="cellIs" dxfId="23" priority="17" operator="equal">
      <formula>""</formula>
    </cfRule>
  </conditionalFormatting>
  <conditionalFormatting sqref="J39">
    <cfRule type="cellIs" dxfId="22" priority="18" operator="equal">
      <formula>""</formula>
    </cfRule>
  </conditionalFormatting>
  <conditionalFormatting sqref="J42">
    <cfRule type="cellIs" dxfId="21" priority="16" operator="equal">
      <formula>""</formula>
    </cfRule>
  </conditionalFormatting>
  <conditionalFormatting sqref="J48 J45:J46">
    <cfRule type="cellIs" dxfId="20" priority="14" operator="equal">
      <formula>""</formula>
    </cfRule>
  </conditionalFormatting>
  <conditionalFormatting sqref="J44">
    <cfRule type="cellIs" dxfId="19" priority="15" operator="equal">
      <formula>""</formula>
    </cfRule>
  </conditionalFormatting>
  <conditionalFormatting sqref="J47">
    <cfRule type="cellIs" dxfId="18" priority="13" operator="equal">
      <formula>""</formula>
    </cfRule>
  </conditionalFormatting>
  <conditionalFormatting sqref="J53 J50:J51">
    <cfRule type="cellIs" dxfId="17" priority="11" operator="equal">
      <formula>""</formula>
    </cfRule>
  </conditionalFormatting>
  <conditionalFormatting sqref="J49">
    <cfRule type="cellIs" dxfId="16" priority="12" operator="equal">
      <formula>""</formula>
    </cfRule>
  </conditionalFormatting>
  <conditionalFormatting sqref="J52">
    <cfRule type="cellIs" dxfId="15" priority="10" operator="equal">
      <formula>""</formula>
    </cfRule>
  </conditionalFormatting>
  <conditionalFormatting sqref="J58 J55:J56">
    <cfRule type="cellIs" dxfId="14" priority="8" operator="equal">
      <formula>""</formula>
    </cfRule>
  </conditionalFormatting>
  <conditionalFormatting sqref="J54">
    <cfRule type="cellIs" dxfId="13" priority="9" operator="equal">
      <formula>""</formula>
    </cfRule>
  </conditionalFormatting>
  <conditionalFormatting sqref="J57">
    <cfRule type="cellIs" dxfId="12" priority="7" operator="equal">
      <formula>""</formula>
    </cfRule>
  </conditionalFormatting>
  <conditionalFormatting sqref="J63 J60:J61">
    <cfRule type="cellIs" dxfId="11" priority="5" operator="equal">
      <formula>""</formula>
    </cfRule>
  </conditionalFormatting>
  <conditionalFormatting sqref="J59">
    <cfRule type="cellIs" dxfId="10" priority="6" operator="equal">
      <formula>""</formula>
    </cfRule>
  </conditionalFormatting>
  <conditionalFormatting sqref="J9:L9">
    <cfRule type="expression" dxfId="9" priority="3">
      <formula>$J$9&gt;15000000</formula>
    </cfRule>
  </conditionalFormatting>
  <printOptions horizontalCentered="1" verticalCentered="1"/>
  <pageMargins left="0" right="0" top="0.74803149606299213" bottom="0.74803149606299213" header="0.31496062992125984" footer="0.31496062992125984"/>
  <pageSetup paperSize="9" scale="65" orientation="portrait" r:id="rId1"/>
  <headerFooter>
    <oddHeader>&amp;R&amp;"ＭＳ 明朝,標準"&amp;A &amp;P頁/ &amp;N頁</oddHeader>
  </headerFooter>
  <rowBreaks count="1" manualBreakCount="1">
    <brk id="38" max="4"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0CE6337-DF12-4F19-A878-C6A6BBB8A125}">
          <x14:formula1>
            <xm:f>プルダウン!#REF!</xm:f>
          </x14:formula1>
          <xm:sqref>L4</xm:sqref>
        </x14:dataValidation>
        <x14:dataValidation type="list" allowBlank="1" showInputMessage="1" showErrorMessage="1" xr:uid="{D87A0CC8-4C61-4977-83EC-11BC8DB294F8}">
          <x14:formula1>
            <xm:f>プルダウン!#REF!</xm:f>
          </x14:formula1>
          <xm:sqref>A4 M4</xm:sqref>
        </x14:dataValidation>
        <x14:dataValidation type="list" allowBlank="1" showInputMessage="1" showErrorMessage="1" xr:uid="{A50BB9B0-E563-4965-8D4F-B2C8A7556E22}">
          <x14:formula1>
            <xm:f>プルダウン!$E$2:$E$5</xm:f>
          </x14:formula1>
          <xm:sqref>E4:H4</xm:sqref>
        </x14:dataValidation>
        <x14:dataValidation type="list" allowBlank="1" showInputMessage="1" showErrorMessage="1" xr:uid="{D3C2F97E-9990-469C-8D9B-5F139DE73B92}">
          <x14:formula1>
            <xm:f>プルダウン!$F$2:$F$4</xm:f>
          </x14:formula1>
          <xm:sqref>I4:K4</xm:sqref>
        </x14:dataValidation>
        <x14:dataValidation type="list" allowBlank="1" showInputMessage="1" showErrorMessage="1" xr:uid="{A759580F-042E-46B4-84A9-6D0813C62576}">
          <x14:formula1>
            <xm:f>プルダウン!$C$2:$C$6</xm:f>
          </x14:formula1>
          <xm:sqref>B14:B63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4A78D-7FEB-44AD-8185-8ADA63D5F693}">
  <sheetPr>
    <pageSetUpPr fitToPage="1"/>
  </sheetPr>
  <dimension ref="A1:H36"/>
  <sheetViews>
    <sheetView showGridLines="0" view="pageBreakPreview" zoomScaleNormal="100" zoomScaleSheetLayoutView="100" workbookViewId="0"/>
  </sheetViews>
  <sheetFormatPr defaultColWidth="9" defaultRowHeight="14.4"/>
  <cols>
    <col min="1" max="1" width="6.44140625" style="82" customWidth="1"/>
    <col min="2" max="4" width="15.44140625" style="82" customWidth="1"/>
    <col min="5" max="5" width="8" style="82" customWidth="1"/>
    <col min="6" max="6" width="20.6640625" style="82" customWidth="1"/>
    <col min="7" max="7" width="25.21875" style="82" customWidth="1"/>
    <col min="8" max="16384" width="9" style="82"/>
  </cols>
  <sheetData>
    <row r="1" spans="1:7">
      <c r="A1" s="64" t="s">
        <v>52</v>
      </c>
      <c r="B1" s="64"/>
      <c r="C1" s="64"/>
      <c r="D1" s="64"/>
      <c r="E1" s="64"/>
      <c r="F1" s="213" t="s">
        <v>165</v>
      </c>
      <c r="G1" s="213"/>
    </row>
    <row r="2" spans="1:7">
      <c r="A2" s="64"/>
      <c r="B2" s="64"/>
      <c r="C2" s="64"/>
      <c r="D2" s="64"/>
      <c r="E2" s="64"/>
      <c r="F2" s="214" t="s">
        <v>207</v>
      </c>
      <c r="G2" s="214"/>
    </row>
    <row r="3" spans="1:7">
      <c r="A3" s="64"/>
      <c r="B3" s="64"/>
      <c r="C3" s="64"/>
      <c r="D3" s="64"/>
      <c r="E3" s="64"/>
      <c r="F3" s="65"/>
      <c r="G3" s="65"/>
    </row>
    <row r="4" spans="1:7">
      <c r="A4" s="64" t="s">
        <v>54</v>
      </c>
      <c r="B4" s="64"/>
      <c r="C4" s="64"/>
      <c r="D4" s="64"/>
      <c r="E4" s="64"/>
      <c r="F4" s="64"/>
      <c r="G4" s="65"/>
    </row>
    <row r="5" spans="1:7">
      <c r="A5" s="64" t="s">
        <v>53</v>
      </c>
      <c r="B5" s="64"/>
      <c r="C5" s="64"/>
      <c r="D5" s="64"/>
      <c r="E5" s="64"/>
      <c r="F5" s="64"/>
      <c r="G5" s="65"/>
    </row>
    <row r="6" spans="1:7">
      <c r="A6" s="64"/>
      <c r="B6" s="64"/>
      <c r="C6" s="64"/>
      <c r="D6" s="64"/>
      <c r="E6" s="64"/>
      <c r="F6" s="64"/>
      <c r="G6" s="65"/>
    </row>
    <row r="7" spans="1:7" ht="47.25" customHeight="1">
      <c r="A7" s="64"/>
      <c r="B7" s="64"/>
      <c r="C7" s="64"/>
      <c r="D7" s="64"/>
      <c r="E7" s="118" t="s">
        <v>55</v>
      </c>
      <c r="F7" s="215">
        <f>'（別添２）事業者基本情報'!C4</f>
        <v>0</v>
      </c>
      <c r="G7" s="215"/>
    </row>
    <row r="8" spans="1:7" ht="37.5" customHeight="1">
      <c r="A8" s="64"/>
      <c r="B8" s="64"/>
      <c r="C8" s="64"/>
      <c r="D8" s="64"/>
      <c r="E8" s="65" t="s">
        <v>51</v>
      </c>
      <c r="F8" s="218">
        <f>'（別添２）事業者基本情報'!C3</f>
        <v>0</v>
      </c>
      <c r="G8" s="218"/>
    </row>
    <row r="9" spans="1:7">
      <c r="A9" s="64"/>
      <c r="B9" s="64"/>
      <c r="C9" s="64"/>
      <c r="D9" s="64"/>
      <c r="E9" s="65" t="s">
        <v>79</v>
      </c>
      <c r="F9" s="119">
        <f>'（別添２）事業者基本情報'!C5</f>
        <v>0</v>
      </c>
      <c r="G9" s="119"/>
    </row>
    <row r="10" spans="1:7" ht="40.5" customHeight="1">
      <c r="A10" s="64"/>
      <c r="B10" s="64"/>
      <c r="C10" s="64"/>
      <c r="D10" s="64"/>
      <c r="E10" s="65" t="s">
        <v>80</v>
      </c>
      <c r="F10" s="218">
        <f>'（別添２）事業者基本情報'!C6</f>
        <v>0</v>
      </c>
      <c r="G10" s="218"/>
    </row>
    <row r="11" spans="1:7">
      <c r="A11" s="64"/>
      <c r="B11" s="64"/>
      <c r="C11" s="64"/>
      <c r="D11" s="64"/>
      <c r="E11" s="64"/>
      <c r="F11" s="64"/>
      <c r="G11" s="120" t="s">
        <v>50</v>
      </c>
    </row>
    <row r="12" spans="1:7" ht="37.5" customHeight="1">
      <c r="A12" s="64"/>
      <c r="B12" s="64"/>
      <c r="C12" s="64"/>
      <c r="D12" s="64"/>
      <c r="E12" s="64"/>
      <c r="F12" s="64"/>
      <c r="G12" s="65"/>
    </row>
    <row r="13" spans="1:7" ht="30" customHeight="1">
      <c r="A13" s="216" t="s">
        <v>229</v>
      </c>
      <c r="B13" s="217"/>
      <c r="C13" s="217"/>
      <c r="D13" s="217"/>
      <c r="E13" s="217"/>
      <c r="F13" s="217"/>
      <c r="G13" s="217"/>
    </row>
    <row r="14" spans="1:7" ht="89.25" customHeight="1">
      <c r="A14" s="218" t="s">
        <v>230</v>
      </c>
      <c r="B14" s="218"/>
      <c r="C14" s="218"/>
      <c r="D14" s="218"/>
      <c r="E14" s="218"/>
      <c r="F14" s="218"/>
      <c r="G14" s="218"/>
    </row>
    <row r="15" spans="1:7">
      <c r="A15" s="64"/>
      <c r="B15" s="64"/>
      <c r="C15" s="64"/>
      <c r="D15" s="64"/>
      <c r="E15" s="64"/>
      <c r="F15" s="64"/>
      <c r="G15" s="64"/>
    </row>
    <row r="16" spans="1:7">
      <c r="A16" s="64"/>
      <c r="B16" s="64"/>
      <c r="C16" s="64"/>
      <c r="D16" s="64"/>
      <c r="E16" s="64"/>
      <c r="F16" s="64"/>
      <c r="G16" s="64"/>
    </row>
    <row r="17" spans="1:8">
      <c r="A17" s="64"/>
      <c r="B17" s="64"/>
      <c r="C17" s="64"/>
      <c r="D17" s="64"/>
      <c r="E17" s="64"/>
      <c r="F17" s="64"/>
      <c r="G17" s="64"/>
    </row>
    <row r="18" spans="1:8">
      <c r="A18" s="217" t="s">
        <v>5</v>
      </c>
      <c r="B18" s="217"/>
      <c r="C18" s="217"/>
      <c r="D18" s="217"/>
      <c r="E18" s="217"/>
      <c r="F18" s="217"/>
      <c r="G18" s="217"/>
    </row>
    <row r="19" spans="1:8">
      <c r="A19" s="64"/>
      <c r="B19" s="64"/>
      <c r="C19" s="64"/>
      <c r="D19" s="64"/>
      <c r="E19" s="64"/>
      <c r="F19" s="64"/>
      <c r="G19" s="64"/>
    </row>
    <row r="20" spans="1:8">
      <c r="A20" s="64"/>
      <c r="B20" s="64"/>
      <c r="C20" s="64"/>
      <c r="D20" s="64"/>
      <c r="E20" s="64"/>
      <c r="F20" s="64"/>
      <c r="G20" s="64"/>
    </row>
    <row r="21" spans="1:8">
      <c r="A21" s="64" t="s">
        <v>56</v>
      </c>
      <c r="B21" s="64"/>
      <c r="C21" s="64"/>
      <c r="D21" s="64"/>
      <c r="E21" s="64"/>
      <c r="F21" s="64"/>
      <c r="G21" s="64"/>
    </row>
    <row r="22" spans="1:8" ht="39.9" customHeight="1">
      <c r="A22" s="64"/>
      <c r="B22" s="212"/>
      <c r="C22" s="212"/>
      <c r="D22" s="212"/>
      <c r="E22" s="212"/>
      <c r="F22" s="212"/>
      <c r="G22" s="64"/>
    </row>
    <row r="23" spans="1:8">
      <c r="A23" s="64" t="s">
        <v>57</v>
      </c>
      <c r="B23" s="64"/>
      <c r="C23" s="64"/>
      <c r="D23" s="64"/>
      <c r="E23" s="64"/>
      <c r="F23" s="64"/>
      <c r="G23" s="64"/>
    </row>
    <row r="24" spans="1:8" ht="39.9" customHeight="1">
      <c r="A24" s="64"/>
      <c r="B24" s="64" t="s">
        <v>212</v>
      </c>
      <c r="C24" s="64"/>
      <c r="D24" s="64"/>
      <c r="E24" s="64"/>
      <c r="F24" s="64"/>
      <c r="G24" s="64"/>
    </row>
    <row r="25" spans="1:8">
      <c r="A25" s="64" t="s">
        <v>58</v>
      </c>
      <c r="B25" s="64"/>
      <c r="C25" s="64"/>
      <c r="D25" s="64"/>
      <c r="E25" s="64"/>
      <c r="F25" s="64"/>
      <c r="G25" s="64"/>
    </row>
    <row r="26" spans="1:8" ht="39.9" customHeight="1">
      <c r="A26" s="64"/>
      <c r="B26" s="64" t="s">
        <v>174</v>
      </c>
      <c r="C26" s="83"/>
      <c r="D26" s="64"/>
      <c r="E26" s="64"/>
      <c r="F26" s="64"/>
      <c r="G26" s="64"/>
    </row>
    <row r="27" spans="1:8">
      <c r="A27" s="64" t="s">
        <v>59</v>
      </c>
      <c r="B27" s="64"/>
      <c r="C27" s="64"/>
      <c r="D27" s="64"/>
      <c r="E27" s="64"/>
      <c r="F27" s="64"/>
      <c r="G27" s="64"/>
    </row>
    <row r="28" spans="1:8">
      <c r="A28" s="64"/>
      <c r="B28" s="64"/>
      <c r="C28" s="64"/>
      <c r="D28" s="64"/>
      <c r="E28" s="64"/>
      <c r="F28" s="64"/>
      <c r="G28" s="64"/>
    </row>
    <row r="29" spans="1:8" ht="13.5" customHeight="1">
      <c r="A29" s="64"/>
      <c r="B29" s="64"/>
      <c r="C29" s="64"/>
      <c r="D29" s="64"/>
      <c r="E29" s="64"/>
      <c r="F29" s="65" t="s">
        <v>175</v>
      </c>
      <c r="G29" s="65"/>
    </row>
    <row r="30" spans="1:8" ht="47.25" customHeight="1">
      <c r="A30" s="121"/>
      <c r="B30" s="122" t="s">
        <v>166</v>
      </c>
      <c r="C30" s="123" t="s">
        <v>167</v>
      </c>
      <c r="D30" s="123" t="s">
        <v>168</v>
      </c>
      <c r="E30" s="123" t="s">
        <v>169</v>
      </c>
      <c r="F30" s="123" t="s">
        <v>170</v>
      </c>
      <c r="G30" s="121"/>
      <c r="H30" s="84"/>
    </row>
    <row r="31" spans="1:8" ht="71.25" customHeight="1">
      <c r="A31" s="121"/>
      <c r="B31" s="122" t="s">
        <v>171</v>
      </c>
      <c r="C31" s="158">
        <f>'（別添３）支出計画書'!J11</f>
        <v>0</v>
      </c>
      <c r="D31" s="124">
        <f>'（別添３）支出計画書'!O10</f>
        <v>0</v>
      </c>
      <c r="E31" s="125" t="s">
        <v>172</v>
      </c>
      <c r="F31" s="124">
        <f>'（別添３）支出計画書'!O11</f>
        <v>0</v>
      </c>
      <c r="G31" s="121"/>
    </row>
    <row r="32" spans="1:8" ht="48.75" customHeight="1">
      <c r="A32" s="121"/>
      <c r="B32" s="122" t="s">
        <v>173</v>
      </c>
      <c r="C32" s="124">
        <f>$C$31</f>
        <v>0</v>
      </c>
      <c r="D32" s="124">
        <f>$D$31</f>
        <v>0</v>
      </c>
      <c r="E32" s="125" t="s">
        <v>172</v>
      </c>
      <c r="F32" s="124">
        <f>$F$31</f>
        <v>0</v>
      </c>
      <c r="G32" s="121"/>
    </row>
    <row r="33" spans="1:7">
      <c r="A33" s="64"/>
      <c r="B33" s="64"/>
      <c r="C33" s="64"/>
      <c r="D33" s="64"/>
      <c r="E33" s="64"/>
      <c r="F33" s="64"/>
      <c r="G33" s="64"/>
    </row>
    <row r="34" spans="1:7">
      <c r="A34" s="64" t="s">
        <v>60</v>
      </c>
      <c r="B34" s="64"/>
      <c r="C34" s="64"/>
      <c r="D34" s="64"/>
      <c r="E34" s="64"/>
      <c r="F34" s="64"/>
      <c r="G34" s="64"/>
    </row>
    <row r="35" spans="1:7">
      <c r="A35" s="126" t="s">
        <v>186</v>
      </c>
      <c r="B35" s="64"/>
      <c r="C35" s="64"/>
      <c r="D35" s="64"/>
      <c r="E35" s="64"/>
      <c r="F35" s="64"/>
      <c r="G35" s="64"/>
    </row>
    <row r="36" spans="1:7">
      <c r="A36" s="126" t="s">
        <v>61</v>
      </c>
      <c r="B36" s="64"/>
      <c r="C36" s="64"/>
      <c r="D36" s="64"/>
      <c r="E36" s="64"/>
      <c r="F36" s="64"/>
      <c r="G36" s="64"/>
    </row>
  </sheetData>
  <sheetProtection algorithmName="SHA-512" hashValue="oHi8gCjrbenWC2/5MgsvnYmHwB/4c4Lvc40DDMhnmzrzh9ClMeNVAXfDCDzYOAPBfGCuu5MQkcP9GFCdEKVb4Q==" saltValue="d580Vqe7URi0t97UgBoqpg==" spinCount="100000" sheet="1" objects="1" scenarios="1"/>
  <dataConsolidate/>
  <mergeCells count="9">
    <mergeCell ref="B22:F22"/>
    <mergeCell ref="F1:G1"/>
    <mergeCell ref="F2:G2"/>
    <mergeCell ref="F7:G7"/>
    <mergeCell ref="A13:G13"/>
    <mergeCell ref="A14:G14"/>
    <mergeCell ref="A18:G18"/>
    <mergeCell ref="F8:G8"/>
    <mergeCell ref="F10:G10"/>
  </mergeCells>
  <phoneticPr fontId="3"/>
  <conditionalFormatting sqref="F2 F8">
    <cfRule type="cellIs" dxfId="8" priority="4" operator="equal">
      <formula>""</formula>
    </cfRule>
  </conditionalFormatting>
  <conditionalFormatting sqref="B22">
    <cfRule type="cellIs" dxfId="7" priority="3" operator="equal">
      <formula>""</formula>
    </cfRule>
  </conditionalFormatting>
  <conditionalFormatting sqref="B24">
    <cfRule type="cellIs" dxfId="6" priority="2" operator="equal">
      <formula>""</formula>
    </cfRule>
  </conditionalFormatting>
  <conditionalFormatting sqref="C26">
    <cfRule type="cellIs" dxfId="5" priority="1" operator="equal">
      <formula>""</formula>
    </cfRule>
  </conditionalFormatting>
  <dataValidations count="2">
    <dataValidation allowBlank="1" showInputMessage="1" showErrorMessage="1" promptTitle="完了予定日" prompt="原則、2021年2月12日（金）以前で設定する" sqref="C26" xr:uid="{5CE2FD97-5AB0-479E-9C1D-1DAC98974B83}"/>
    <dataValidation allowBlank="1" showInputMessage="1" showErrorMessage="1" promptTitle="間接補助事業の名称" prompt="名称は自由に付けてよいが、冗長な名称は避ける。_x000a_「〇〇〇〇事業」の形式で記載。" sqref="B22:F22" xr:uid="{BF766624-FDE3-4C15-9CBB-9CC28AD4130A}"/>
  </dataValidations>
  <printOptions horizontalCentered="1" verticalCentered="1"/>
  <pageMargins left="0.59055118110236227" right="0.59055118110236227" top="0.74803149606299213" bottom="0.74803149606299213" header="0.31496062992125984" footer="0.31496062992125984"/>
  <pageSetup paperSize="9" scale="85" orientation="portrait" r:id="rId1"/>
  <rowBreaks count="2" manualBreakCount="2">
    <brk id="16" max="10" man="1"/>
    <brk id="30"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B88AE-F62F-4184-B930-B75501543585}">
  <dimension ref="A1:I39"/>
  <sheetViews>
    <sheetView view="pageBreakPreview" zoomScaleNormal="100" zoomScaleSheetLayoutView="100" workbookViewId="0">
      <selection activeCell="L13" sqref="L13"/>
    </sheetView>
  </sheetViews>
  <sheetFormatPr defaultColWidth="9" defaultRowHeight="13.2"/>
  <cols>
    <col min="1" max="2" width="16.77734375" style="47" customWidth="1"/>
    <col min="3" max="7" width="5.21875" style="47" customWidth="1"/>
    <col min="8" max="9" width="16.77734375" style="47" customWidth="1"/>
    <col min="10" max="16384" width="9" style="47"/>
  </cols>
  <sheetData>
    <row r="1" spans="1:9">
      <c r="A1" s="47" t="s">
        <v>62</v>
      </c>
    </row>
    <row r="3" spans="1:9">
      <c r="A3" s="47" t="s">
        <v>63</v>
      </c>
    </row>
    <row r="4" spans="1:9">
      <c r="A4" s="220" t="s">
        <v>64</v>
      </c>
      <c r="B4" s="220" t="s">
        <v>65</v>
      </c>
      <c r="C4" s="220" t="s">
        <v>66</v>
      </c>
      <c r="D4" s="220"/>
      <c r="E4" s="220"/>
      <c r="F4" s="220"/>
      <c r="G4" s="220" t="s">
        <v>71</v>
      </c>
      <c r="H4" s="220" t="s">
        <v>72</v>
      </c>
      <c r="I4" s="220" t="s">
        <v>73</v>
      </c>
    </row>
    <row r="5" spans="1:9">
      <c r="A5" s="220"/>
      <c r="B5" s="220"/>
      <c r="C5" s="117" t="s">
        <v>67</v>
      </c>
      <c r="D5" s="117" t="s">
        <v>68</v>
      </c>
      <c r="E5" s="117" t="s">
        <v>69</v>
      </c>
      <c r="F5" s="117" t="s">
        <v>70</v>
      </c>
      <c r="G5" s="220"/>
      <c r="H5" s="220"/>
      <c r="I5" s="220"/>
    </row>
    <row r="6" spans="1:9" ht="22.5" customHeight="1">
      <c r="A6" s="152"/>
      <c r="B6" s="152"/>
      <c r="C6" s="153"/>
      <c r="D6" s="153"/>
      <c r="E6" s="153"/>
      <c r="F6" s="153"/>
      <c r="G6" s="153"/>
      <c r="H6" s="152"/>
      <c r="I6" s="152"/>
    </row>
    <row r="7" spans="1:9" ht="22.5" customHeight="1">
      <c r="A7" s="152"/>
      <c r="B7" s="152"/>
      <c r="C7" s="153"/>
      <c r="D7" s="153"/>
      <c r="E7" s="153"/>
      <c r="F7" s="153"/>
      <c r="G7" s="153"/>
      <c r="H7" s="152"/>
      <c r="I7" s="152"/>
    </row>
    <row r="8" spans="1:9" ht="22.5" customHeight="1">
      <c r="A8" s="152"/>
      <c r="B8" s="152"/>
      <c r="C8" s="153"/>
      <c r="D8" s="153"/>
      <c r="E8" s="153"/>
      <c r="F8" s="153"/>
      <c r="G8" s="153"/>
      <c r="H8" s="152"/>
      <c r="I8" s="152"/>
    </row>
    <row r="9" spans="1:9" ht="22.5" customHeight="1">
      <c r="A9" s="152"/>
      <c r="B9" s="152"/>
      <c r="C9" s="153"/>
      <c r="D9" s="153"/>
      <c r="E9" s="153"/>
      <c r="F9" s="153"/>
      <c r="G9" s="153"/>
      <c r="H9" s="152"/>
      <c r="I9" s="152"/>
    </row>
    <row r="10" spans="1:9" ht="22.5" customHeight="1">
      <c r="A10" s="152"/>
      <c r="B10" s="152"/>
      <c r="C10" s="153"/>
      <c r="D10" s="153"/>
      <c r="E10" s="153"/>
      <c r="F10" s="153"/>
      <c r="G10" s="153"/>
      <c r="H10" s="152"/>
      <c r="I10" s="152"/>
    </row>
    <row r="11" spans="1:9" ht="22.5" customHeight="1">
      <c r="A11" s="152"/>
      <c r="B11" s="152"/>
      <c r="C11" s="153"/>
      <c r="D11" s="153"/>
      <c r="E11" s="153"/>
      <c r="F11" s="153"/>
      <c r="G11" s="153"/>
      <c r="H11" s="152"/>
      <c r="I11" s="152"/>
    </row>
    <row r="12" spans="1:9" ht="22.5" customHeight="1">
      <c r="A12" s="152"/>
      <c r="B12" s="152"/>
      <c r="C12" s="153"/>
      <c r="D12" s="153"/>
      <c r="E12" s="153"/>
      <c r="F12" s="153"/>
      <c r="G12" s="153"/>
      <c r="H12" s="152"/>
      <c r="I12" s="152"/>
    </row>
    <row r="13" spans="1:9" ht="22.5" customHeight="1">
      <c r="A13" s="152"/>
      <c r="B13" s="152"/>
      <c r="C13" s="153"/>
      <c r="D13" s="153"/>
      <c r="E13" s="153"/>
      <c r="F13" s="153"/>
      <c r="G13" s="153"/>
      <c r="H13" s="152"/>
      <c r="I13" s="152"/>
    </row>
    <row r="14" spans="1:9" ht="22.5" customHeight="1">
      <c r="A14" s="152"/>
      <c r="B14" s="152"/>
      <c r="C14" s="153"/>
      <c r="D14" s="153"/>
      <c r="E14" s="153"/>
      <c r="F14" s="153"/>
      <c r="G14" s="153"/>
      <c r="H14" s="152"/>
      <c r="I14" s="152"/>
    </row>
    <row r="15" spans="1:9" ht="22.5" customHeight="1">
      <c r="A15" s="152"/>
      <c r="B15" s="152"/>
      <c r="C15" s="153"/>
      <c r="D15" s="153"/>
      <c r="E15" s="153"/>
      <c r="F15" s="153"/>
      <c r="G15" s="153"/>
      <c r="H15" s="152"/>
      <c r="I15" s="152"/>
    </row>
    <row r="16" spans="1:9" ht="22.5" customHeight="1">
      <c r="A16" s="152"/>
      <c r="B16" s="152"/>
      <c r="C16" s="153"/>
      <c r="D16" s="153"/>
      <c r="E16" s="153"/>
      <c r="F16" s="153"/>
      <c r="G16" s="153"/>
      <c r="H16" s="152"/>
      <c r="I16" s="152"/>
    </row>
    <row r="17" spans="1:9" ht="22.5" customHeight="1">
      <c r="A17" s="152"/>
      <c r="B17" s="152"/>
      <c r="C17" s="153"/>
      <c r="D17" s="153"/>
      <c r="E17" s="153"/>
      <c r="F17" s="153"/>
      <c r="G17" s="153"/>
      <c r="H17" s="152"/>
      <c r="I17" s="152"/>
    </row>
    <row r="18" spans="1:9" ht="22.5" customHeight="1">
      <c r="A18" s="152"/>
      <c r="B18" s="152"/>
      <c r="C18" s="153"/>
      <c r="D18" s="153"/>
      <c r="E18" s="153"/>
      <c r="F18" s="153"/>
      <c r="G18" s="153"/>
      <c r="H18" s="152"/>
      <c r="I18" s="152"/>
    </row>
    <row r="19" spans="1:9" ht="22.5" customHeight="1">
      <c r="A19" s="152"/>
      <c r="B19" s="152"/>
      <c r="C19" s="153"/>
      <c r="D19" s="153"/>
      <c r="E19" s="153"/>
      <c r="F19" s="153"/>
      <c r="G19" s="153"/>
      <c r="H19" s="152"/>
      <c r="I19" s="152"/>
    </row>
    <row r="20" spans="1:9" ht="22.5" customHeight="1">
      <c r="A20" s="152"/>
      <c r="B20" s="152"/>
      <c r="C20" s="153"/>
      <c r="D20" s="153"/>
      <c r="E20" s="153"/>
      <c r="F20" s="153"/>
      <c r="G20" s="153"/>
      <c r="H20" s="152"/>
      <c r="I20" s="152"/>
    </row>
    <row r="21" spans="1:9" ht="22.5" customHeight="1">
      <c r="A21" s="152"/>
      <c r="B21" s="152"/>
      <c r="C21" s="153"/>
      <c r="D21" s="153"/>
      <c r="E21" s="153"/>
      <c r="F21" s="153"/>
      <c r="G21" s="153"/>
      <c r="H21" s="152"/>
      <c r="I21" s="152"/>
    </row>
    <row r="22" spans="1:9" ht="22.5" customHeight="1">
      <c r="A22" s="152"/>
      <c r="B22" s="152"/>
      <c r="C22" s="153"/>
      <c r="D22" s="153"/>
      <c r="E22" s="153"/>
      <c r="F22" s="153"/>
      <c r="G22" s="153"/>
      <c r="H22" s="152"/>
      <c r="I22" s="152"/>
    </row>
    <row r="23" spans="1:9" ht="22.5" customHeight="1">
      <c r="A23" s="152"/>
      <c r="B23" s="152"/>
      <c r="C23" s="153"/>
      <c r="D23" s="153"/>
      <c r="E23" s="153"/>
      <c r="F23" s="153"/>
      <c r="G23" s="153"/>
      <c r="H23" s="152"/>
      <c r="I23" s="152"/>
    </row>
    <row r="24" spans="1:9" ht="22.5" customHeight="1">
      <c r="A24" s="152"/>
      <c r="B24" s="152"/>
      <c r="C24" s="153"/>
      <c r="D24" s="153"/>
      <c r="E24" s="153"/>
      <c r="F24" s="153"/>
      <c r="G24" s="153"/>
      <c r="H24" s="152"/>
      <c r="I24" s="152"/>
    </row>
    <row r="25" spans="1:9" ht="22.5" customHeight="1">
      <c r="A25" s="152"/>
      <c r="B25" s="152"/>
      <c r="C25" s="153"/>
      <c r="D25" s="153"/>
      <c r="E25" s="153"/>
      <c r="F25" s="153"/>
      <c r="G25" s="153"/>
      <c r="H25" s="152"/>
      <c r="I25" s="152"/>
    </row>
    <row r="26" spans="1:9" ht="22.5" customHeight="1">
      <c r="A26" s="152"/>
      <c r="B26" s="152"/>
      <c r="C26" s="153"/>
      <c r="D26" s="153"/>
      <c r="E26" s="153"/>
      <c r="F26" s="153"/>
      <c r="G26" s="153"/>
      <c r="H26" s="152"/>
      <c r="I26" s="152"/>
    </row>
    <row r="27" spans="1:9" ht="22.5" customHeight="1">
      <c r="A27" s="152"/>
      <c r="B27" s="152"/>
      <c r="C27" s="153"/>
      <c r="D27" s="153"/>
      <c r="E27" s="153"/>
      <c r="F27" s="153"/>
      <c r="G27" s="153"/>
      <c r="H27" s="152"/>
      <c r="I27" s="152"/>
    </row>
    <row r="28" spans="1:9" ht="22.5" customHeight="1">
      <c r="A28" s="152"/>
      <c r="B28" s="152"/>
      <c r="C28" s="153"/>
      <c r="D28" s="153"/>
      <c r="E28" s="153"/>
      <c r="F28" s="153"/>
      <c r="G28" s="153"/>
      <c r="H28" s="152"/>
      <c r="I28" s="152"/>
    </row>
    <row r="29" spans="1:9" ht="22.5" customHeight="1">
      <c r="A29" s="152"/>
      <c r="B29" s="152"/>
      <c r="C29" s="153"/>
      <c r="D29" s="153"/>
      <c r="E29" s="153"/>
      <c r="F29" s="153"/>
      <c r="G29" s="153"/>
      <c r="H29" s="152"/>
      <c r="I29" s="152"/>
    </row>
    <row r="30" spans="1:9" ht="22.5" customHeight="1">
      <c r="A30" s="152"/>
      <c r="B30" s="152"/>
      <c r="C30" s="153"/>
      <c r="D30" s="153"/>
      <c r="E30" s="153"/>
      <c r="F30" s="153"/>
      <c r="G30" s="153"/>
      <c r="H30" s="152"/>
      <c r="I30" s="152"/>
    </row>
    <row r="31" spans="1:9" ht="22.5" customHeight="1">
      <c r="A31" s="152"/>
      <c r="B31" s="152"/>
      <c r="C31" s="153"/>
      <c r="D31" s="153"/>
      <c r="E31" s="153"/>
      <c r="F31" s="153"/>
      <c r="G31" s="153"/>
      <c r="H31" s="152"/>
      <c r="I31" s="152"/>
    </row>
    <row r="33" spans="1:9">
      <c r="A33" s="47" t="s">
        <v>74</v>
      </c>
    </row>
    <row r="34" spans="1:9" ht="13.5" customHeight="1">
      <c r="A34" s="219" t="s">
        <v>75</v>
      </c>
      <c r="B34" s="219"/>
      <c r="C34" s="219"/>
      <c r="D34" s="219"/>
      <c r="E34" s="219"/>
      <c r="F34" s="219"/>
      <c r="G34" s="219"/>
      <c r="H34" s="219"/>
      <c r="I34" s="219"/>
    </row>
    <row r="35" spans="1:9">
      <c r="A35" s="219"/>
      <c r="B35" s="219"/>
      <c r="C35" s="219"/>
      <c r="D35" s="219"/>
      <c r="E35" s="219"/>
      <c r="F35" s="219"/>
      <c r="G35" s="219"/>
      <c r="H35" s="219"/>
      <c r="I35" s="219"/>
    </row>
    <row r="36" spans="1:9">
      <c r="A36" s="219"/>
      <c r="B36" s="219"/>
      <c r="C36" s="219"/>
      <c r="D36" s="219"/>
      <c r="E36" s="219"/>
      <c r="F36" s="219"/>
      <c r="G36" s="219"/>
      <c r="H36" s="219"/>
      <c r="I36" s="219"/>
    </row>
    <row r="37" spans="1:9">
      <c r="A37" s="219"/>
      <c r="B37" s="219"/>
      <c r="C37" s="219"/>
      <c r="D37" s="219"/>
      <c r="E37" s="219"/>
      <c r="F37" s="219"/>
      <c r="G37" s="219"/>
      <c r="H37" s="219"/>
      <c r="I37" s="219"/>
    </row>
    <row r="38" spans="1:9">
      <c r="A38" s="219"/>
      <c r="B38" s="219"/>
      <c r="C38" s="219"/>
      <c r="D38" s="219"/>
      <c r="E38" s="219"/>
      <c r="F38" s="219"/>
      <c r="G38" s="219"/>
      <c r="H38" s="219"/>
      <c r="I38" s="219"/>
    </row>
    <row r="39" spans="1:9">
      <c r="A39" s="219"/>
      <c r="B39" s="219"/>
      <c r="C39" s="219"/>
      <c r="D39" s="219"/>
      <c r="E39" s="219"/>
      <c r="F39" s="219"/>
      <c r="G39" s="219"/>
      <c r="H39" s="219"/>
      <c r="I39" s="219"/>
    </row>
  </sheetData>
  <sheetProtection algorithmName="SHA-512" hashValue="GiW6usYomTqgtYKaN3NxLGo8r96B/3SmVXWjExXkONrbkIRdQPRD3DSDAXCh3gRrh7/VcirWomSjKhRG9HRYwQ==" saltValue="mPewNAkSEl9Fwr6SAD8w/Q==" spinCount="100000" sheet="1" objects="1" scenarios="1"/>
  <mergeCells count="7">
    <mergeCell ref="A34:I39"/>
    <mergeCell ref="A4:A5"/>
    <mergeCell ref="B4:B5"/>
    <mergeCell ref="C4:F4"/>
    <mergeCell ref="G4:G5"/>
    <mergeCell ref="H4:H5"/>
    <mergeCell ref="I4:I5"/>
  </mergeCells>
  <phoneticPr fontId="3"/>
  <printOptions horizontalCentered="1" verticalCentered="1"/>
  <pageMargins left="0" right="0"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85"/>
  <sheetViews>
    <sheetView showGridLines="0" showWhiteSpace="0" view="pageBreakPreview" zoomScale="70" zoomScaleNormal="55" zoomScaleSheetLayoutView="70" workbookViewId="0">
      <selection activeCell="O28" sqref="O28"/>
    </sheetView>
  </sheetViews>
  <sheetFormatPr defaultColWidth="9" defaultRowHeight="12"/>
  <cols>
    <col min="1" max="1" width="3.6640625" style="17" customWidth="1"/>
    <col min="2" max="2" width="25.6640625" style="17" customWidth="1"/>
    <col min="3" max="3" width="16.44140625" style="17" customWidth="1"/>
    <col min="4" max="4" width="15.44140625" style="17" customWidth="1"/>
    <col min="5" max="5" width="16.77734375" style="17" customWidth="1"/>
    <col min="6" max="6" width="23.44140625" style="17" customWidth="1"/>
    <col min="7" max="7" width="19.88671875" style="17" customWidth="1"/>
    <col min="8" max="8" width="34.21875" style="17" customWidth="1"/>
    <col min="9" max="9" width="3.21875" style="17" customWidth="1"/>
    <col min="10" max="16384" width="9" style="17"/>
  </cols>
  <sheetData>
    <row r="1" spans="1:11" ht="47.25" customHeight="1"/>
    <row r="2" spans="1:11" ht="19.5" customHeight="1">
      <c r="B2" s="34" t="s">
        <v>183</v>
      </c>
      <c r="C2" s="19"/>
      <c r="D2" s="19"/>
      <c r="E2" s="19"/>
      <c r="F2" s="19"/>
      <c r="G2" s="19"/>
      <c r="H2" s="20" t="s">
        <v>33</v>
      </c>
    </row>
    <row r="3" spans="1:11" ht="7.5" customHeight="1">
      <c r="B3" s="19"/>
      <c r="C3" s="19"/>
      <c r="D3" s="19"/>
      <c r="E3" s="19"/>
      <c r="F3" s="19"/>
      <c r="G3" s="19"/>
      <c r="H3" s="21"/>
    </row>
    <row r="4" spans="1:11" ht="25.8">
      <c r="B4" s="229" t="s">
        <v>0</v>
      </c>
      <c r="C4" s="229"/>
      <c r="D4" s="229"/>
      <c r="E4" s="229"/>
      <c r="F4" s="229"/>
      <c r="G4" s="229"/>
      <c r="H4" s="229"/>
    </row>
    <row r="5" spans="1:11" ht="17.25" customHeight="1">
      <c r="B5" s="22"/>
      <c r="C5" s="22"/>
      <c r="D5" s="22"/>
      <c r="E5" s="22"/>
      <c r="F5" s="22"/>
      <c r="G5" s="22"/>
      <c r="H5" s="22"/>
    </row>
    <row r="6" spans="1:11" ht="33" customHeight="1">
      <c r="B6" s="35" t="s">
        <v>1</v>
      </c>
      <c r="C6" s="22"/>
      <c r="D6" s="22"/>
      <c r="E6" s="22"/>
      <c r="F6" s="22"/>
      <c r="G6" s="22"/>
      <c r="H6" s="22"/>
    </row>
    <row r="7" spans="1:11" ht="42.75" customHeight="1">
      <c r="E7" s="36"/>
      <c r="F7" s="66" t="s">
        <v>187</v>
      </c>
      <c r="G7" s="235">
        <f>'（別添２）事業者基本情報'!C4</f>
        <v>0</v>
      </c>
      <c r="H7" s="235"/>
      <c r="J7" s="27"/>
      <c r="K7" s="27"/>
    </row>
    <row r="8" spans="1:11" ht="35.25" customHeight="1">
      <c r="C8" s="24"/>
      <c r="E8" s="36"/>
      <c r="F8" s="37" t="s">
        <v>2</v>
      </c>
      <c r="G8" s="236">
        <f>'（別添２）事業者基本情報'!C3</f>
        <v>0</v>
      </c>
      <c r="H8" s="236"/>
      <c r="J8" s="27"/>
      <c r="K8" s="27"/>
    </row>
    <row r="9" spans="1:11" ht="35.25" customHeight="1">
      <c r="C9" s="24"/>
      <c r="E9" s="36"/>
      <c r="F9" s="37" t="s">
        <v>3</v>
      </c>
      <c r="G9" s="230"/>
      <c r="H9" s="230"/>
      <c r="J9" s="27"/>
      <c r="K9" s="27"/>
    </row>
    <row r="10" spans="1:11" ht="48" customHeight="1">
      <c r="C10" s="24"/>
      <c r="F10" s="23"/>
      <c r="G10" s="85"/>
      <c r="H10" s="86" t="s">
        <v>4</v>
      </c>
      <c r="J10" s="27"/>
      <c r="K10" s="27"/>
    </row>
    <row r="11" spans="1:11" ht="23.4">
      <c r="B11" s="231" t="s">
        <v>5</v>
      </c>
      <c r="C11" s="231"/>
      <c r="D11" s="231"/>
      <c r="E11" s="231"/>
      <c r="F11" s="231"/>
      <c r="G11" s="231"/>
      <c r="H11" s="231"/>
      <c r="J11" s="27"/>
      <c r="K11" s="27"/>
    </row>
    <row r="12" spans="1:11" ht="19.2">
      <c r="C12" s="24"/>
      <c r="F12" s="23"/>
      <c r="G12" s="87"/>
      <c r="H12" s="85"/>
      <c r="J12" s="27"/>
      <c r="K12" s="27"/>
    </row>
    <row r="13" spans="1:11" ht="19.5" customHeight="1">
      <c r="B13" s="38" t="s">
        <v>6</v>
      </c>
      <c r="E13" s="25"/>
      <c r="J13" s="27"/>
      <c r="K13" s="27"/>
    </row>
    <row r="14" spans="1:11" ht="9.75" customHeight="1">
      <c r="J14" s="27"/>
      <c r="K14" s="27"/>
    </row>
    <row r="15" spans="1:11" ht="19.5" customHeight="1" thickBot="1">
      <c r="B15" s="39" t="s">
        <v>7</v>
      </c>
      <c r="C15" s="39" t="s">
        <v>36</v>
      </c>
      <c r="D15" s="39" t="s">
        <v>8</v>
      </c>
      <c r="E15" s="39" t="s">
        <v>9</v>
      </c>
      <c r="F15" s="232" t="s">
        <v>10</v>
      </c>
      <c r="G15" s="233"/>
      <c r="H15" s="234"/>
      <c r="J15" s="27"/>
      <c r="K15" s="27"/>
    </row>
    <row r="16" spans="1:11" s="26" customFormat="1" ht="19.5" customHeight="1" thickTop="1">
      <c r="A16" s="31" t="str">
        <f>IF(COUNTA(B16)&lt;1,"",COUNTA($B$16:B16))</f>
        <v/>
      </c>
      <c r="B16" s="88"/>
      <c r="C16" s="88"/>
      <c r="D16" s="88"/>
      <c r="E16" s="32" t="str">
        <f>IF(OR(C16="",D16=""),"",IF(AND(D16&lt;4,0&lt;D16),VLOOKUP($C16,健保等級単価一覧表!$B:$D,3,FALSE),(VLOOKUP($C16,健保等級単価一覧表!$B:$D,2,FALSE))))</f>
        <v/>
      </c>
      <c r="F16" s="226"/>
      <c r="G16" s="227"/>
      <c r="H16" s="228"/>
      <c r="I16" s="17"/>
      <c r="J16" s="27"/>
      <c r="K16" s="43"/>
    </row>
    <row r="17" spans="1:11" s="26" customFormat="1" ht="19.5" customHeight="1">
      <c r="A17" s="31" t="str">
        <f>IF(COUNTA(B17)&lt;1,"",COUNTA($B$16:B17))</f>
        <v/>
      </c>
      <c r="B17" s="11"/>
      <c r="C17" s="89"/>
      <c r="D17" s="89"/>
      <c r="E17" s="32" t="str">
        <f>IF(OR(C17="",D17=""),"",IF(AND(D17&lt;4,0&lt;D17),VLOOKUP($C17,健保等級単価一覧表!$B:$D,3,FALSE),(VLOOKUP($C17,健保等級単価一覧表!$B:$D,2,FALSE))))</f>
        <v/>
      </c>
      <c r="F17" s="223"/>
      <c r="G17" s="224"/>
      <c r="H17" s="225"/>
      <c r="J17" s="43"/>
      <c r="K17" s="43"/>
    </row>
    <row r="18" spans="1:11" s="26" customFormat="1" ht="19.5" customHeight="1">
      <c r="A18" s="31" t="str">
        <f>IF(COUNTA(B18)&lt;1,"",COUNTA($B$16:B18))</f>
        <v/>
      </c>
      <c r="B18" s="11"/>
      <c r="C18" s="89"/>
      <c r="D18" s="11"/>
      <c r="E18" s="32" t="str">
        <f>IF(OR(C18="",D18=""),"",IF(AND(D18&lt;4,0&lt;D18),VLOOKUP($C18,健保等級単価一覧表!$B:$D,3,FALSE),(VLOOKUP($C18,健保等級単価一覧表!$B:$D,2,FALSE))))</f>
        <v/>
      </c>
      <c r="F18" s="223"/>
      <c r="G18" s="224"/>
      <c r="H18" s="225"/>
      <c r="J18" s="43"/>
      <c r="K18" s="43"/>
    </row>
    <row r="19" spans="1:11" s="26" customFormat="1" ht="19.5" customHeight="1">
      <c r="A19" s="31" t="str">
        <f>IF(COUNTA(B19)&lt;1,"",COUNTA($B$16:B19))</f>
        <v/>
      </c>
      <c r="B19" s="11"/>
      <c r="C19" s="89"/>
      <c r="D19" s="11"/>
      <c r="E19" s="32" t="str">
        <f>IF(OR(C19="",D19=""),"",IF(AND(D19&lt;4,0&lt;D19),VLOOKUP($C19,健保等級単価一覧表!$B:$D,3,FALSE),(VLOOKUP($C19,健保等級単価一覧表!$B:$D,2,FALSE))))</f>
        <v/>
      </c>
      <c r="F19" s="223"/>
      <c r="G19" s="224"/>
      <c r="H19" s="225"/>
      <c r="J19" s="43"/>
      <c r="K19" s="43"/>
    </row>
    <row r="20" spans="1:11" s="26" customFormat="1" ht="19.5" customHeight="1">
      <c r="A20" s="31" t="str">
        <f>IF(COUNTA(B20)&lt;1,"",COUNTA($B$16:B20))</f>
        <v/>
      </c>
      <c r="B20" s="11"/>
      <c r="C20" s="89"/>
      <c r="D20" s="11"/>
      <c r="E20" s="32" t="str">
        <f>IF(OR(C20="",D20=""),"",IF(AND(D20&lt;4,0&lt;D20),VLOOKUP($C20,健保等級単価一覧表!$B:$D,3,FALSE),(VLOOKUP($C20,健保等級単価一覧表!$B:$D,2,FALSE))))</f>
        <v/>
      </c>
      <c r="F20" s="223"/>
      <c r="G20" s="224"/>
      <c r="H20" s="225"/>
      <c r="J20" s="43"/>
      <c r="K20" s="43"/>
    </row>
    <row r="21" spans="1:11" s="26" customFormat="1" ht="19.5" customHeight="1">
      <c r="A21" s="31" t="str">
        <f>IF(COUNTA(B21)&lt;1,"",COUNTA($B$16:B21))</f>
        <v/>
      </c>
      <c r="B21" s="11"/>
      <c r="C21" s="89"/>
      <c r="D21" s="11"/>
      <c r="E21" s="32" t="str">
        <f>IF(OR(C21="",D21=""),"",IF(AND(D21&lt;4,0&lt;D21),VLOOKUP($C21,健保等級単価一覧表!$B:$D,3,FALSE),(VLOOKUP($C21,健保等級単価一覧表!$B:$D,2,FALSE))))</f>
        <v/>
      </c>
      <c r="F21" s="223"/>
      <c r="G21" s="224"/>
      <c r="H21" s="225"/>
      <c r="J21" s="43"/>
      <c r="K21" s="43"/>
    </row>
    <row r="22" spans="1:11" s="26" customFormat="1" ht="19.5" customHeight="1">
      <c r="A22" s="31" t="str">
        <f>IF(COUNTA(B22)&lt;1,"",COUNTA($B$16:B22))</f>
        <v/>
      </c>
      <c r="B22" s="11"/>
      <c r="C22" s="89"/>
      <c r="D22" s="11"/>
      <c r="E22" s="32" t="str">
        <f>IF(OR(C22="",D22=""),"",IF(AND(D22&lt;4,0&lt;D22),VLOOKUP($C22,健保等級単価一覧表!$B:$D,3,FALSE),(VLOOKUP($C22,健保等級単価一覧表!$B:$D,2,FALSE))))</f>
        <v/>
      </c>
      <c r="F22" s="222"/>
      <c r="G22" s="222"/>
      <c r="H22" s="222"/>
      <c r="J22" s="43"/>
      <c r="K22" s="43"/>
    </row>
    <row r="23" spans="1:11" s="26" customFormat="1" ht="19.5" customHeight="1">
      <c r="A23" s="31" t="str">
        <f>IF(COUNTA(B23)&lt;1,"",COUNTA($B$16:B23))</f>
        <v/>
      </c>
      <c r="B23" s="11"/>
      <c r="C23" s="89"/>
      <c r="D23" s="11"/>
      <c r="E23" s="32" t="str">
        <f>IF(OR(C23="",D23=""),"",IF(AND(D23&lt;4,0&lt;D23),VLOOKUP($C23,健保等級単価一覧表!$B:$D,3,FALSE),(VLOOKUP($C23,健保等級単価一覧表!$B:$D,2,FALSE))))</f>
        <v/>
      </c>
      <c r="F23" s="222"/>
      <c r="G23" s="222"/>
      <c r="H23" s="222"/>
      <c r="J23" s="43"/>
      <c r="K23" s="43"/>
    </row>
    <row r="24" spans="1:11" s="26" customFormat="1" ht="19.5" customHeight="1">
      <c r="A24" s="31" t="str">
        <f>IF(COUNTA(B24)&lt;1,"",COUNTA($B$16:B24))</f>
        <v/>
      </c>
      <c r="B24" s="11"/>
      <c r="C24" s="89"/>
      <c r="D24" s="11"/>
      <c r="E24" s="32" t="str">
        <f>IF(OR(C24="",D24=""),"",IF(AND(D24&lt;4,0&lt;D24),VLOOKUP($C24,健保等級単価一覧表!$B:$D,3,FALSE),(VLOOKUP($C24,健保等級単価一覧表!$B:$D,2,FALSE))))</f>
        <v/>
      </c>
      <c r="F24" s="222"/>
      <c r="G24" s="222"/>
      <c r="H24" s="222"/>
      <c r="J24" s="43"/>
      <c r="K24" s="43"/>
    </row>
    <row r="25" spans="1:11" s="26" customFormat="1" ht="19.5" customHeight="1">
      <c r="A25" s="31" t="str">
        <f>IF(COUNTA(B25)&lt;1,"",COUNTA($B$16:B25))</f>
        <v/>
      </c>
      <c r="B25" s="11"/>
      <c r="C25" s="89"/>
      <c r="D25" s="11"/>
      <c r="E25" s="32" t="str">
        <f>IF(OR(C25="",D25=""),"",IF(AND(D25&lt;4,0&lt;D25),VLOOKUP($C25,健保等級単価一覧表!$B:$D,3,FALSE),(VLOOKUP($C25,健保等級単価一覧表!$B:$D,2,FALSE))))</f>
        <v/>
      </c>
      <c r="F25" s="222"/>
      <c r="G25" s="222"/>
      <c r="H25" s="222"/>
      <c r="J25" s="43"/>
      <c r="K25" s="43"/>
    </row>
    <row r="26" spans="1:11" s="26" customFormat="1" ht="19.5" customHeight="1">
      <c r="A26" s="31" t="str">
        <f>IF(COUNTA(B26)&lt;1,"",COUNTA($B$16:B26))</f>
        <v/>
      </c>
      <c r="B26" s="11"/>
      <c r="C26" s="89"/>
      <c r="D26" s="11"/>
      <c r="E26" s="32" t="str">
        <f>IF(OR(C26="",D26=""),"",IF(AND(D26&lt;4,0&lt;D26),VLOOKUP($C26,健保等級単価一覧表!$B:$D,3,FALSE),(VLOOKUP($C26,健保等級単価一覧表!$B:$D,2,FALSE))))</f>
        <v/>
      </c>
      <c r="F26" s="222"/>
      <c r="G26" s="222"/>
      <c r="H26" s="222"/>
      <c r="J26" s="43"/>
      <c r="K26" s="43"/>
    </row>
    <row r="27" spans="1:11" s="26" customFormat="1" ht="19.5" customHeight="1">
      <c r="A27" s="31" t="str">
        <f>IF(COUNTA(B27)&lt;1,"",COUNTA($B$16:B27))</f>
        <v/>
      </c>
      <c r="B27" s="11"/>
      <c r="C27" s="89"/>
      <c r="D27" s="11"/>
      <c r="E27" s="32" t="str">
        <f>IF(OR(C27="",D27=""),"",IF(AND(D27&lt;4,0&lt;D27),VLOOKUP($C27,健保等級単価一覧表!$B:$D,3,FALSE),(VLOOKUP($C27,健保等級単価一覧表!$B:$D,2,FALSE))))</f>
        <v/>
      </c>
      <c r="F27" s="222"/>
      <c r="G27" s="222"/>
      <c r="H27" s="222"/>
      <c r="J27" s="43"/>
      <c r="K27" s="43"/>
    </row>
    <row r="28" spans="1:11" s="26" customFormat="1" ht="19.5" customHeight="1">
      <c r="A28" s="31" t="str">
        <f>IF(COUNTA(B28)&lt;1,"",COUNTA($B$16:B28))</f>
        <v/>
      </c>
      <c r="B28" s="11"/>
      <c r="C28" s="89"/>
      <c r="D28" s="11"/>
      <c r="E28" s="32" t="str">
        <f>IF(OR(C28="",D28=""),"",IF(AND(D28&lt;4,0&lt;D28),VLOOKUP($C28,健保等級単価一覧表!$B:$D,3,FALSE),(VLOOKUP($C28,健保等級単価一覧表!$B:$D,2,FALSE))))</f>
        <v/>
      </c>
      <c r="F28" s="222"/>
      <c r="G28" s="222"/>
      <c r="H28" s="222"/>
      <c r="J28" s="43"/>
      <c r="K28" s="43"/>
    </row>
    <row r="29" spans="1:11" s="26" customFormat="1" ht="19.5" customHeight="1">
      <c r="A29" s="31" t="str">
        <f>IF(COUNTA(B29)&lt;1,"",COUNTA($B$16:B29))</f>
        <v/>
      </c>
      <c r="B29" s="11"/>
      <c r="C29" s="89"/>
      <c r="D29" s="11"/>
      <c r="E29" s="32" t="str">
        <f>IF(OR(C29="",D29=""),"",IF(AND(D29&lt;4,0&lt;D29),VLOOKUP($C29,健保等級単価一覧表!$B:$D,3,FALSE),(VLOOKUP($C29,健保等級単価一覧表!$B:$D,2,FALSE))))</f>
        <v/>
      </c>
      <c r="F29" s="222"/>
      <c r="G29" s="222"/>
      <c r="H29" s="222"/>
      <c r="J29" s="43"/>
      <c r="K29" s="43"/>
    </row>
    <row r="30" spans="1:11" s="26" customFormat="1" ht="19.5" customHeight="1">
      <c r="A30" s="31" t="str">
        <f>IF(COUNTA(B30)&lt;1,"",COUNTA($B$16:B30))</f>
        <v/>
      </c>
      <c r="B30" s="11"/>
      <c r="C30" s="89"/>
      <c r="D30" s="11"/>
      <c r="E30" s="32" t="str">
        <f>IF(OR(C30="",D30=""),"",IF(AND(D30&lt;4,0&lt;D30),VLOOKUP($C30,健保等級単価一覧表!$B:$D,3,FALSE),(VLOOKUP($C30,健保等級単価一覧表!$B:$D,2,FALSE))))</f>
        <v/>
      </c>
      <c r="F30" s="223"/>
      <c r="G30" s="224"/>
      <c r="H30" s="225"/>
      <c r="J30" s="43"/>
      <c r="K30" s="43"/>
    </row>
    <row r="31" spans="1:11" s="26" customFormat="1" ht="19.5" customHeight="1">
      <c r="A31" s="31" t="str">
        <f>IF(COUNTA(B31)&lt;1,"",COUNTA($B$16:B31))</f>
        <v/>
      </c>
      <c r="B31" s="11"/>
      <c r="C31" s="89"/>
      <c r="D31" s="11"/>
      <c r="E31" s="32" t="str">
        <f>IF(OR(C31="",D31=""),"",IF(AND(D31&lt;4,0&lt;D31),VLOOKUP($C31,健保等級単価一覧表!$B:$D,3,FALSE),(VLOOKUP($C31,健保等級単価一覧表!$B:$D,2,FALSE))))</f>
        <v/>
      </c>
      <c r="F31" s="223"/>
      <c r="G31" s="224"/>
      <c r="H31" s="225"/>
      <c r="J31" s="43"/>
      <c r="K31" s="43"/>
    </row>
    <row r="32" spans="1:11" s="26" customFormat="1" ht="19.5" customHeight="1">
      <c r="A32" s="31" t="str">
        <f>IF(COUNTA(B32)&lt;1,"",COUNTA($B$16:B32))</f>
        <v/>
      </c>
      <c r="B32" s="11"/>
      <c r="C32" s="89"/>
      <c r="D32" s="11"/>
      <c r="E32" s="32" t="str">
        <f>IF(OR(C32="",D32=""),"",IF(AND(D32&lt;4,0&lt;D32),VLOOKUP($C32,健保等級単価一覧表!$B:$D,3,FALSE),(VLOOKUP($C32,健保等級単価一覧表!$B:$D,2,FALSE))))</f>
        <v/>
      </c>
      <c r="F32" s="223"/>
      <c r="G32" s="224"/>
      <c r="H32" s="225"/>
      <c r="J32" s="43"/>
      <c r="K32" s="43"/>
    </row>
    <row r="33" spans="1:11" ht="7.5" customHeight="1">
      <c r="J33" s="27"/>
      <c r="K33" s="27"/>
    </row>
    <row r="34" spans="1:11" ht="19.5" customHeight="1">
      <c r="B34" s="40" t="s">
        <v>11</v>
      </c>
      <c r="C34" s="40"/>
      <c r="D34" s="40"/>
      <c r="E34" s="40"/>
      <c r="F34" s="40"/>
      <c r="G34" s="41"/>
      <c r="H34" s="36"/>
      <c r="J34" s="27"/>
      <c r="K34" s="27"/>
    </row>
    <row r="35" spans="1:11" ht="14.4">
      <c r="B35" s="239" t="s">
        <v>12</v>
      </c>
      <c r="C35" s="239"/>
      <c r="D35" s="239"/>
      <c r="E35" s="239"/>
      <c r="F35" s="239"/>
      <c r="G35" s="36"/>
      <c r="H35" s="36"/>
      <c r="J35" s="27"/>
      <c r="K35" s="27"/>
    </row>
    <row r="36" spans="1:11" ht="14.4">
      <c r="B36" s="115" t="s">
        <v>208</v>
      </c>
      <c r="C36" s="115"/>
      <c r="D36" s="115"/>
      <c r="E36" s="115"/>
      <c r="F36" s="40"/>
      <c r="G36" s="36"/>
      <c r="H36" s="36"/>
      <c r="J36" s="27"/>
      <c r="K36" s="27"/>
    </row>
    <row r="37" spans="1:11" ht="19.5" customHeight="1">
      <c r="B37" s="36"/>
      <c r="C37" s="36"/>
      <c r="D37" s="36"/>
      <c r="E37" s="36"/>
      <c r="F37" s="36"/>
      <c r="G37" s="36"/>
      <c r="H37" s="36"/>
      <c r="J37" s="27"/>
      <c r="K37" s="27"/>
    </row>
    <row r="38" spans="1:11" ht="19.5" customHeight="1">
      <c r="B38" s="38" t="s">
        <v>13</v>
      </c>
      <c r="C38" s="36"/>
      <c r="D38" s="36"/>
      <c r="E38" s="36"/>
      <c r="F38" s="36"/>
      <c r="G38" s="36"/>
      <c r="H38" s="36"/>
      <c r="J38" s="27"/>
      <c r="K38" s="27"/>
    </row>
    <row r="39" spans="1:11" ht="9.75" customHeight="1">
      <c r="B39" s="40"/>
      <c r="C39" s="36"/>
      <c r="D39" s="36"/>
      <c r="E39" s="36"/>
      <c r="F39" s="36"/>
      <c r="G39" s="36"/>
      <c r="H39" s="36"/>
      <c r="J39" s="27"/>
      <c r="K39" s="27"/>
    </row>
    <row r="40" spans="1:11" ht="19.5" customHeight="1" thickBot="1">
      <c r="B40" s="39" t="s">
        <v>7</v>
      </c>
      <c r="C40" s="39" t="s">
        <v>14</v>
      </c>
      <c r="D40" s="42" t="s">
        <v>36</v>
      </c>
      <c r="E40" s="39" t="s">
        <v>9</v>
      </c>
      <c r="F40" s="240" t="s">
        <v>40</v>
      </c>
      <c r="G40" s="240"/>
      <c r="H40" s="240"/>
      <c r="J40" s="27"/>
      <c r="K40" s="27"/>
    </row>
    <row r="41" spans="1:11" s="26" customFormat="1" ht="19.5" customHeight="1" thickTop="1">
      <c r="A41" s="31" t="str">
        <f>IF(COUNTA(B41)&lt;1,"",COUNTA($B$16:$B$32)+COUNTA($B$41:B41))</f>
        <v/>
      </c>
      <c r="B41" s="88"/>
      <c r="C41" s="88"/>
      <c r="D41" s="33" t="str">
        <f>IF(C41="","",VLOOKUP(C41,健保等級単価一覧表!$G$2:$J$51,4))</f>
        <v/>
      </c>
      <c r="E41" s="32" t="str">
        <f>IF(C41="","",VLOOKUP(C41,健保等級単価一覧表!$G$2:$J$51,3))</f>
        <v/>
      </c>
      <c r="F41" s="238"/>
      <c r="G41" s="238"/>
      <c r="H41" s="238"/>
      <c r="I41" s="17"/>
      <c r="J41" s="27"/>
      <c r="K41" s="43"/>
    </row>
    <row r="42" spans="1:11" s="26" customFormat="1" ht="19.5" customHeight="1">
      <c r="A42" s="31" t="str">
        <f>IF(COUNTA(B42)&lt;1,"",COUNTA($B$16:$B$32)+COUNTA($B$41:B42))</f>
        <v/>
      </c>
      <c r="B42" s="11"/>
      <c r="C42" s="89"/>
      <c r="D42" s="32" t="str">
        <f>IF(C42="","",VLOOKUP(C42,健保等級単価一覧表!$G$2:$J$51,4))</f>
        <v/>
      </c>
      <c r="E42" s="32" t="str">
        <f>IF(C42="","",VLOOKUP(C42,健保等級単価一覧表!$G$2:$J$51,3))</f>
        <v/>
      </c>
      <c r="F42" s="222"/>
      <c r="G42" s="222"/>
      <c r="H42" s="222"/>
      <c r="J42" s="27"/>
      <c r="K42" s="43"/>
    </row>
    <row r="43" spans="1:11" s="26" customFormat="1" ht="19.5" customHeight="1">
      <c r="A43" s="31" t="str">
        <f>IF(COUNTA(B43)&lt;1,"",COUNTA($B$16:$B$32)+COUNTA($B$41:B43))</f>
        <v/>
      </c>
      <c r="B43" s="11"/>
      <c r="C43" s="11"/>
      <c r="D43" s="32" t="str">
        <f>IF(C43="","",VLOOKUP(C43,健保等級単価一覧表!$G$2:$J$51,4))</f>
        <v/>
      </c>
      <c r="E43" s="32" t="str">
        <f>IF(C43="","",VLOOKUP(C43,健保等級単価一覧表!$G$2:$J$51,3))</f>
        <v/>
      </c>
      <c r="F43" s="222"/>
      <c r="G43" s="222"/>
      <c r="H43" s="222"/>
      <c r="J43" s="43"/>
      <c r="K43" s="43"/>
    </row>
    <row r="44" spans="1:11" s="26" customFormat="1" ht="19.5" customHeight="1">
      <c r="A44" s="31" t="str">
        <f>IF(COUNTA(B44)&lt;1,"",COUNTA($B$16:$B$32)+COUNTA($B$41:B44))</f>
        <v/>
      </c>
      <c r="B44" s="11"/>
      <c r="C44" s="11"/>
      <c r="D44" s="32" t="str">
        <f>IF(C44="","",VLOOKUP(C44,健保等級単価一覧表!$G$2:$J$51,4))</f>
        <v/>
      </c>
      <c r="E44" s="32" t="str">
        <f>IF(C44="","",VLOOKUP(C44,健保等級単価一覧表!$G$2:$J$51,3))</f>
        <v/>
      </c>
      <c r="F44" s="222"/>
      <c r="G44" s="222"/>
      <c r="H44" s="222"/>
      <c r="J44" s="43"/>
      <c r="K44" s="43"/>
    </row>
    <row r="45" spans="1:11" s="26" customFormat="1" ht="19.5" customHeight="1">
      <c r="A45" s="31" t="str">
        <f>IF(COUNTA(B45)&lt;1,"",COUNTA($B$16:$B$32)+COUNTA($B$41:B45))</f>
        <v/>
      </c>
      <c r="B45" s="11"/>
      <c r="C45" s="11"/>
      <c r="D45" s="32" t="str">
        <f>IF(C45="","",VLOOKUP(C45,健保等級単価一覧表!$G$2:$J$51,4))</f>
        <v/>
      </c>
      <c r="E45" s="32" t="str">
        <f>IF(C45="","",VLOOKUP(C45,健保等級単価一覧表!$G$2:$J$51,3))</f>
        <v/>
      </c>
      <c r="F45" s="222"/>
      <c r="G45" s="222"/>
      <c r="H45" s="222"/>
      <c r="J45" s="43"/>
      <c r="K45" s="43"/>
    </row>
    <row r="46" spans="1:11" s="26" customFormat="1" ht="19.5" customHeight="1">
      <c r="A46" s="31" t="str">
        <f>IF(COUNTA(B46)&lt;1,"",COUNTA($B$16:$B$32)+COUNTA($B$41:B46))</f>
        <v/>
      </c>
      <c r="B46" s="11"/>
      <c r="C46" s="11"/>
      <c r="D46" s="32" t="str">
        <f>IF(C46="","",VLOOKUP(C46,健保等級単価一覧表!$G$2:$J$51,4))</f>
        <v/>
      </c>
      <c r="E46" s="32" t="str">
        <f>IF(C46="","",VLOOKUP(C46,健保等級単価一覧表!$G$2:$J$51,3))</f>
        <v/>
      </c>
      <c r="F46" s="222"/>
      <c r="G46" s="222"/>
      <c r="H46" s="222"/>
      <c r="J46" s="43"/>
      <c r="K46" s="43"/>
    </row>
    <row r="47" spans="1:11" s="26" customFormat="1" ht="19.5" customHeight="1">
      <c r="A47" s="31" t="str">
        <f>IF(COUNTA(B47)&lt;1,"",COUNTA($B$16:$B$32)+COUNTA($B$41:B47))</f>
        <v/>
      </c>
      <c r="B47" s="11"/>
      <c r="C47" s="11"/>
      <c r="D47" s="32" t="str">
        <f>IF(C47="","",VLOOKUP(C47,健保等級単価一覧表!$G$2:$J$51,4))</f>
        <v/>
      </c>
      <c r="E47" s="32" t="str">
        <f>IF(C47="","",VLOOKUP(C47,健保等級単価一覧表!$G$2:$J$51,3))</f>
        <v/>
      </c>
      <c r="F47" s="222"/>
      <c r="G47" s="222"/>
      <c r="H47" s="222"/>
      <c r="J47" s="43"/>
      <c r="K47" s="43"/>
    </row>
    <row r="48" spans="1:11" s="26" customFormat="1" ht="19.5" customHeight="1">
      <c r="A48" s="31" t="str">
        <f>IF(COUNTA(B48)&lt;1,"",COUNTA($B$16:$B$32)+COUNTA($B$41:B48))</f>
        <v/>
      </c>
      <c r="B48" s="11"/>
      <c r="C48" s="11"/>
      <c r="D48" s="32" t="str">
        <f>IF(C48="","",VLOOKUP(C48,健保等級単価一覧表!$G$2:$J$51,4))</f>
        <v/>
      </c>
      <c r="E48" s="32" t="str">
        <f>IF(C48="","",VLOOKUP(C48,健保等級単価一覧表!$G$2:$J$51,3))</f>
        <v/>
      </c>
      <c r="F48" s="222"/>
      <c r="G48" s="222"/>
      <c r="H48" s="222"/>
      <c r="J48" s="43"/>
      <c r="K48" s="43"/>
    </row>
    <row r="49" spans="1:11" s="26" customFormat="1" ht="19.5" customHeight="1">
      <c r="A49" s="31" t="str">
        <f>IF(COUNTA(B49)&lt;1,"",COUNTA($B$16:$B$32)+COUNTA($B$41:B49))</f>
        <v/>
      </c>
      <c r="B49" s="11"/>
      <c r="C49" s="11"/>
      <c r="D49" s="32" t="str">
        <f>IF(C49="","",VLOOKUP(C49,健保等級単価一覧表!$G$2:$J$51,4))</f>
        <v/>
      </c>
      <c r="E49" s="32" t="str">
        <f>IF(C49="","",VLOOKUP(C49,健保等級単価一覧表!$G$2:$J$51,3))</f>
        <v/>
      </c>
      <c r="F49" s="222"/>
      <c r="G49" s="222"/>
      <c r="H49" s="222"/>
      <c r="J49" s="43"/>
      <c r="K49" s="43"/>
    </row>
    <row r="50" spans="1:11" s="26" customFormat="1" ht="19.5" customHeight="1">
      <c r="A50" s="31" t="str">
        <f>IF(COUNTA(B50)&lt;1,"",COUNTA($B$16:$B$32)+COUNTA($B$41:B50))</f>
        <v/>
      </c>
      <c r="B50" s="11"/>
      <c r="C50" s="11"/>
      <c r="D50" s="32" t="str">
        <f>IF(C50="","",VLOOKUP(C50,健保等級単価一覧表!$G$2:$J$51,4))</f>
        <v/>
      </c>
      <c r="E50" s="32" t="str">
        <f>IF(C50="","",VLOOKUP(C50,健保等級単価一覧表!$G$2:$J$51,3))</f>
        <v/>
      </c>
      <c r="F50" s="222"/>
      <c r="G50" s="222"/>
      <c r="H50" s="222"/>
      <c r="J50" s="43"/>
      <c r="K50" s="43"/>
    </row>
    <row r="51" spans="1:11" ht="19.5" customHeight="1">
      <c r="J51" s="27"/>
      <c r="K51" s="27"/>
    </row>
    <row r="52" spans="1:11" ht="14.4">
      <c r="B52" s="40" t="s">
        <v>15</v>
      </c>
      <c r="C52" s="36"/>
      <c r="D52" s="36"/>
      <c r="E52" s="36"/>
      <c r="F52" s="36"/>
      <c r="G52" s="36"/>
      <c r="H52" s="36"/>
      <c r="J52" s="27"/>
      <c r="K52" s="27"/>
    </row>
    <row r="53" spans="1:11" ht="14.4">
      <c r="B53" s="40" t="s">
        <v>16</v>
      </c>
      <c r="C53" s="36"/>
      <c r="D53" s="36"/>
      <c r="E53" s="36"/>
      <c r="F53" s="36"/>
      <c r="G53" s="36"/>
      <c r="H53" s="36"/>
      <c r="J53" s="27"/>
      <c r="K53" s="27"/>
    </row>
    <row r="54" spans="1:11" ht="19.5" customHeight="1">
      <c r="J54" s="27"/>
      <c r="K54" s="27"/>
    </row>
    <row r="55" spans="1:11" ht="19.5" customHeight="1">
      <c r="B55" s="38" t="s">
        <v>17</v>
      </c>
      <c r="C55" s="36"/>
      <c r="D55" s="36"/>
      <c r="E55" s="36"/>
      <c r="F55" s="36"/>
      <c r="G55" s="36"/>
      <c r="H55" s="36"/>
      <c r="J55" s="27"/>
      <c r="K55" s="27"/>
    </row>
    <row r="56" spans="1:11" ht="9.75" customHeight="1">
      <c r="B56" s="40"/>
      <c r="C56" s="36"/>
      <c r="D56" s="36"/>
      <c r="E56" s="36"/>
      <c r="F56" s="36"/>
      <c r="G56" s="36"/>
      <c r="H56" s="36"/>
      <c r="J56" s="27"/>
      <c r="K56" s="27"/>
    </row>
    <row r="57" spans="1:11" ht="19.5" customHeight="1" thickBot="1">
      <c r="B57" s="39" t="s">
        <v>7</v>
      </c>
      <c r="C57" s="39" t="s">
        <v>37</v>
      </c>
      <c r="D57" s="39" t="s">
        <v>38</v>
      </c>
      <c r="E57" s="39" t="s">
        <v>202</v>
      </c>
      <c r="F57" s="237" t="s">
        <v>10</v>
      </c>
      <c r="G57" s="237"/>
      <c r="H57" s="237"/>
      <c r="J57" s="27"/>
      <c r="K57" s="27"/>
    </row>
    <row r="58" spans="1:11" ht="19.5" customHeight="1" thickTop="1">
      <c r="A58" s="31" t="str">
        <f>IF(COUNTA(B58)&lt;1,"",COUNTA($B$16:$B$32)+COUNTA($B$41:$B$50)+COUNTA($B$58:B58))</f>
        <v/>
      </c>
      <c r="B58" s="11"/>
      <c r="C58" s="11"/>
      <c r="D58" s="11"/>
      <c r="E58" s="32" t="str">
        <f>IF(D58="","",INT(C58/D58))</f>
        <v/>
      </c>
      <c r="F58" s="238"/>
      <c r="G58" s="238"/>
      <c r="H58" s="238"/>
      <c r="J58" s="27"/>
      <c r="K58" s="27"/>
    </row>
    <row r="59" spans="1:11" ht="19.5" customHeight="1">
      <c r="A59" s="31" t="str">
        <f>IF(COUNTA(B59)&lt;1,"",COUNTA($B$16:$B$32)+COUNTA($B$41:$B$50)+COUNTA($B$58:B59))</f>
        <v/>
      </c>
      <c r="B59" s="11"/>
      <c r="C59" s="11"/>
      <c r="D59" s="11"/>
      <c r="E59" s="32" t="str">
        <f t="shared" ref="E59:E67" si="0">IF(D59="","",INT(C59/D59))</f>
        <v/>
      </c>
      <c r="F59" s="222"/>
      <c r="G59" s="222"/>
      <c r="H59" s="222"/>
      <c r="J59" s="27"/>
      <c r="K59" s="27"/>
    </row>
    <row r="60" spans="1:11" ht="19.5" customHeight="1">
      <c r="A60" s="31" t="str">
        <f>IF(COUNTA(B60)&lt;1,"",COUNTA($B$16:$B$32)+COUNTA($B$41:$B$50)+COUNTA($B$58:B60))</f>
        <v/>
      </c>
      <c r="B60" s="11"/>
      <c r="C60" s="11"/>
      <c r="D60" s="11"/>
      <c r="E60" s="32" t="str">
        <f t="shared" si="0"/>
        <v/>
      </c>
      <c r="F60" s="222"/>
      <c r="G60" s="222"/>
      <c r="H60" s="222"/>
      <c r="J60" s="27"/>
      <c r="K60" s="27"/>
    </row>
    <row r="61" spans="1:11" ht="19.5" customHeight="1">
      <c r="A61" s="31" t="str">
        <f>IF(COUNTA(B61)&lt;1,"",COUNTA($B$16:$B$32)+COUNTA($B$41:$B$50)+COUNTA($B$58:B61))</f>
        <v/>
      </c>
      <c r="B61" s="11"/>
      <c r="C61" s="11"/>
      <c r="D61" s="11"/>
      <c r="E61" s="32" t="str">
        <f t="shared" si="0"/>
        <v/>
      </c>
      <c r="F61" s="222"/>
      <c r="G61" s="222"/>
      <c r="H61" s="222"/>
      <c r="J61" s="27"/>
      <c r="K61" s="27"/>
    </row>
    <row r="62" spans="1:11" ht="19.5" customHeight="1">
      <c r="A62" s="31" t="str">
        <f>IF(COUNTA(B62)&lt;1,"",COUNTA($B$16:$B$32)+COUNTA($B$41:$B$50)+COUNTA($B$58:B62))</f>
        <v/>
      </c>
      <c r="B62" s="11"/>
      <c r="C62" s="11"/>
      <c r="D62" s="11"/>
      <c r="E62" s="32" t="str">
        <f t="shared" si="0"/>
        <v/>
      </c>
      <c r="F62" s="222"/>
      <c r="G62" s="222"/>
      <c r="H62" s="222"/>
      <c r="J62" s="27"/>
      <c r="K62" s="27"/>
    </row>
    <row r="63" spans="1:11" ht="19.5" customHeight="1">
      <c r="A63" s="31" t="str">
        <f>IF(COUNTA(B63)&lt;1,"",COUNTA($B$16:$B$32)+COUNTA($B$41:$B$50)+COUNTA($B$58:B63))</f>
        <v/>
      </c>
      <c r="B63" s="11"/>
      <c r="C63" s="11"/>
      <c r="D63" s="11"/>
      <c r="E63" s="32" t="str">
        <f t="shared" si="0"/>
        <v/>
      </c>
      <c r="F63" s="222"/>
      <c r="G63" s="222"/>
      <c r="H63" s="222"/>
      <c r="J63" s="27"/>
      <c r="K63" s="27"/>
    </row>
    <row r="64" spans="1:11" ht="19.5" customHeight="1">
      <c r="A64" s="31" t="str">
        <f>IF(COUNTA(B64)&lt;1,"",COUNTA($B$16:$B$32)+COUNTA($B$41:$B$50)+COUNTA($B$58:B64))</f>
        <v/>
      </c>
      <c r="B64" s="11"/>
      <c r="C64" s="11"/>
      <c r="D64" s="11"/>
      <c r="E64" s="32" t="str">
        <f t="shared" si="0"/>
        <v/>
      </c>
      <c r="F64" s="222"/>
      <c r="G64" s="222"/>
      <c r="H64" s="222"/>
      <c r="J64" s="27"/>
      <c r="K64" s="27"/>
    </row>
    <row r="65" spans="1:11" ht="19.5" customHeight="1">
      <c r="A65" s="31" t="str">
        <f>IF(COUNTA(B65)&lt;1,"",COUNTA($B$16:$B$32)+COUNTA($B$41:$B$50)+COUNTA($B$58:B65))</f>
        <v/>
      </c>
      <c r="B65" s="11"/>
      <c r="C65" s="11"/>
      <c r="D65" s="11"/>
      <c r="E65" s="32" t="str">
        <f t="shared" si="0"/>
        <v/>
      </c>
      <c r="F65" s="222"/>
      <c r="G65" s="222"/>
      <c r="H65" s="222"/>
      <c r="J65" s="27"/>
      <c r="K65" s="27"/>
    </row>
    <row r="66" spans="1:11" ht="19.5" customHeight="1">
      <c r="A66" s="31" t="str">
        <f>IF(COUNTA(B66)&lt;1,"",COUNTA($B$16:$B$32)+COUNTA($B$41:$B$50)+COUNTA($B$58:B66))</f>
        <v/>
      </c>
      <c r="B66" s="11"/>
      <c r="C66" s="11"/>
      <c r="D66" s="11"/>
      <c r="E66" s="32" t="str">
        <f t="shared" si="0"/>
        <v/>
      </c>
      <c r="F66" s="222"/>
      <c r="G66" s="222"/>
      <c r="H66" s="222"/>
      <c r="J66" s="27"/>
      <c r="K66" s="27"/>
    </row>
    <row r="67" spans="1:11" ht="19.5" customHeight="1">
      <c r="A67" s="31" t="str">
        <f>IF(COUNTA(B67)&lt;1,"",COUNTA($B$16:$B$32)+COUNTA($B$41:$B$50)+COUNTA($B$58:B67))</f>
        <v/>
      </c>
      <c r="B67" s="11"/>
      <c r="C67" s="11"/>
      <c r="D67" s="11"/>
      <c r="E67" s="32" t="str">
        <f t="shared" si="0"/>
        <v/>
      </c>
      <c r="F67" s="222"/>
      <c r="G67" s="222"/>
      <c r="H67" s="222"/>
      <c r="J67" s="27"/>
      <c r="K67" s="27"/>
    </row>
    <row r="68" spans="1:11" ht="14.4">
      <c r="J68" s="27"/>
      <c r="K68" s="27"/>
    </row>
    <row r="69" spans="1:11" ht="14.4">
      <c r="B69" s="221" t="s">
        <v>18</v>
      </c>
      <c r="C69" s="221"/>
      <c r="D69" s="221"/>
      <c r="E69" s="221"/>
      <c r="F69" s="221"/>
      <c r="G69" s="221"/>
      <c r="H69" s="221"/>
      <c r="J69" s="27"/>
      <c r="K69" s="27"/>
    </row>
    <row r="70" spans="1:11" ht="14.4">
      <c r="B70" s="40" t="s">
        <v>19</v>
      </c>
      <c r="C70" s="40"/>
      <c r="D70" s="40"/>
      <c r="E70" s="40"/>
      <c r="F70" s="40"/>
      <c r="G70" s="40"/>
      <c r="H70" s="40"/>
      <c r="J70" s="27"/>
      <c r="K70" s="27"/>
    </row>
    <row r="71" spans="1:11" ht="19.5" customHeight="1">
      <c r="B71" s="40" t="s">
        <v>20</v>
      </c>
      <c r="C71" s="40"/>
      <c r="D71" s="40"/>
      <c r="E71" s="40"/>
      <c r="F71" s="40"/>
      <c r="G71" s="40"/>
      <c r="H71" s="40"/>
      <c r="J71" s="27"/>
      <c r="K71" s="27"/>
    </row>
    <row r="72" spans="1:11" ht="19.5" customHeight="1">
      <c r="A72" s="28"/>
      <c r="B72" s="40" t="s">
        <v>39</v>
      </c>
      <c r="C72" s="40"/>
      <c r="D72" s="40"/>
      <c r="E72" s="40"/>
      <c r="F72" s="40"/>
      <c r="G72" s="40"/>
      <c r="H72" s="40"/>
      <c r="J72" s="27"/>
      <c r="K72" s="27"/>
    </row>
    <row r="73" spans="1:11" ht="14.4">
      <c r="A73" s="28"/>
      <c r="B73" s="40" t="s">
        <v>24</v>
      </c>
      <c r="C73" s="40"/>
      <c r="D73" s="40"/>
      <c r="E73" s="40"/>
      <c r="F73" s="40"/>
      <c r="G73" s="40"/>
      <c r="H73" s="40"/>
      <c r="J73" s="27"/>
      <c r="K73" s="27"/>
    </row>
    <row r="74" spans="1:11" ht="14.4">
      <c r="A74" s="28"/>
      <c r="B74" s="40"/>
      <c r="C74" s="40"/>
      <c r="D74" s="40"/>
      <c r="E74" s="40"/>
      <c r="F74" s="40"/>
      <c r="G74" s="40"/>
      <c r="H74" s="40"/>
      <c r="J74" s="27"/>
      <c r="K74" s="27"/>
    </row>
    <row r="75" spans="1:11" ht="14.4">
      <c r="A75" s="28"/>
      <c r="B75" s="40" t="s">
        <v>21</v>
      </c>
      <c r="C75" s="40"/>
      <c r="D75" s="40"/>
      <c r="E75" s="40"/>
      <c r="F75" s="40"/>
      <c r="G75" s="40"/>
      <c r="H75" s="40"/>
      <c r="J75" s="27"/>
      <c r="K75" s="27"/>
    </row>
    <row r="76" spans="1:11" ht="14.4">
      <c r="A76" s="28"/>
      <c r="B76" s="27"/>
      <c r="C76" s="27"/>
      <c r="D76" s="27"/>
      <c r="E76" s="27"/>
      <c r="F76" s="27"/>
      <c r="G76" s="27"/>
      <c r="H76" s="27"/>
      <c r="J76" s="27"/>
      <c r="K76" s="27"/>
    </row>
    <row r="77" spans="1:11" ht="16.2">
      <c r="B77" s="29"/>
      <c r="C77" s="29"/>
      <c r="D77" s="29"/>
      <c r="E77" s="29"/>
      <c r="F77" s="29"/>
      <c r="G77" s="29"/>
      <c r="H77" s="29"/>
    </row>
    <row r="78" spans="1:11" ht="16.2">
      <c r="B78" s="29"/>
      <c r="C78" s="30"/>
      <c r="D78" s="30"/>
      <c r="E78" s="30"/>
      <c r="F78" s="18"/>
      <c r="G78" s="18"/>
      <c r="H78" s="29"/>
    </row>
    <row r="79" spans="1:11" ht="32.25" customHeight="1">
      <c r="C79" s="28"/>
      <c r="D79" s="28"/>
    </row>
    <row r="80" spans="1:11" ht="3" customHeight="1">
      <c r="C80" s="28"/>
      <c r="D80" s="28"/>
    </row>
    <row r="81" spans="2:2" ht="32.25" customHeight="1"/>
    <row r="82" spans="2:2" ht="3" customHeight="1"/>
    <row r="83" spans="2:2" ht="32.25" customHeight="1"/>
    <row r="85" spans="2:2" ht="16.2">
      <c r="B85" s="90"/>
    </row>
  </sheetData>
  <sheetProtection algorithmName="SHA-512" hashValue="qkDd32Koy8xmxAMJdKrkgd4sJQ/u5VqjYk9ZmO2Kphkjq37K230GDO3vpHZPK4lAgXX1R7ErCroPfhG8ZhvgeA==" saltValue="Td3TwpgwvAmJ1yg2EHD8nQ==" spinCount="100000" sheet="1" formatCells="0" insertRows="0"/>
  <mergeCells count="47">
    <mergeCell ref="F57:H57"/>
    <mergeCell ref="F58:H58"/>
    <mergeCell ref="F32:H32"/>
    <mergeCell ref="F31:H31"/>
    <mergeCell ref="B35:F35"/>
    <mergeCell ref="F40:H40"/>
    <mergeCell ref="F41:H41"/>
    <mergeCell ref="F42:H42"/>
    <mergeCell ref="F43:H43"/>
    <mergeCell ref="F44:H44"/>
    <mergeCell ref="F24:H24"/>
    <mergeCell ref="F28:H28"/>
    <mergeCell ref="F29:H29"/>
    <mergeCell ref="F30:H30"/>
    <mergeCell ref="F22:H22"/>
    <mergeCell ref="F23:H23"/>
    <mergeCell ref="F25:H25"/>
    <mergeCell ref="F26:H26"/>
    <mergeCell ref="F27:H27"/>
    <mergeCell ref="B4:H4"/>
    <mergeCell ref="G9:H9"/>
    <mergeCell ref="B11:H11"/>
    <mergeCell ref="F15:H15"/>
    <mergeCell ref="F20:H20"/>
    <mergeCell ref="G7:H7"/>
    <mergeCell ref="G8:H8"/>
    <mergeCell ref="F21:H21"/>
    <mergeCell ref="F16:H16"/>
    <mergeCell ref="F17:H17"/>
    <mergeCell ref="F18:H18"/>
    <mergeCell ref="F19:H19"/>
    <mergeCell ref="B69:H69"/>
    <mergeCell ref="F45:H45"/>
    <mergeCell ref="F46:H46"/>
    <mergeCell ref="F61:H61"/>
    <mergeCell ref="F59:H59"/>
    <mergeCell ref="F60:H60"/>
    <mergeCell ref="F64:H64"/>
    <mergeCell ref="F65:H65"/>
    <mergeCell ref="F66:H66"/>
    <mergeCell ref="F67:H67"/>
    <mergeCell ref="F47:H47"/>
    <mergeCell ref="F48:H48"/>
    <mergeCell ref="F49:H49"/>
    <mergeCell ref="F62:H62"/>
    <mergeCell ref="F63:H63"/>
    <mergeCell ref="F50:H50"/>
  </mergeCells>
  <phoneticPr fontId="3"/>
  <conditionalFormatting sqref="F16:H32 G9:H9 F41:H50 F58:H67 B41:C50 B58:D67 B16:D32">
    <cfRule type="cellIs" dxfId="4" priority="1" operator="equal">
      <formula>""</formula>
    </cfRule>
  </conditionalFormatting>
  <dataValidations count="1">
    <dataValidation type="whole" imeMode="off" operator="greaterThanOrEqual" allowBlank="1" showInputMessage="1" showErrorMessage="1" sqref="C58:D67 C41:C50 C16:D32" xr:uid="{00000000-0002-0000-0500-000000000000}">
      <formula1>0</formula1>
    </dataValidation>
  </dataValidations>
  <printOptions horizontalCentered="1" verticalCentered="1"/>
  <pageMargins left="0" right="0" top="0.74803149606299213" bottom="0.74803149606299213"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23"/>
  <sheetViews>
    <sheetView view="pageBreakPreview" zoomScaleNormal="85" zoomScaleSheetLayoutView="100" workbookViewId="0">
      <selection activeCell="F6" sqref="F6"/>
    </sheetView>
  </sheetViews>
  <sheetFormatPr defaultColWidth="9" defaultRowHeight="12"/>
  <cols>
    <col min="1" max="2" width="9" style="103"/>
    <col min="3" max="3" width="21.33203125" style="103" customWidth="1"/>
    <col min="4" max="15" width="11.44140625" style="103" customWidth="1"/>
    <col min="16" max="16384" width="9" style="103"/>
  </cols>
  <sheetData>
    <row r="1" spans="1:15">
      <c r="A1" s="102" t="s">
        <v>185</v>
      </c>
    </row>
    <row r="3" spans="1:15" ht="27.75" customHeight="1">
      <c r="A3" s="241" t="s">
        <v>43</v>
      </c>
      <c r="B3" s="242"/>
      <c r="C3" s="243"/>
      <c r="D3" s="244">
        <f>'（別添２）事業者基本情報'!C3</f>
        <v>0</v>
      </c>
      <c r="E3" s="244"/>
      <c r="F3" s="244"/>
      <c r="G3" s="244"/>
      <c r="H3" s="244"/>
      <c r="I3" s="104"/>
      <c r="J3" s="245" t="s">
        <v>105</v>
      </c>
      <c r="K3" s="245"/>
      <c r="L3" s="246"/>
      <c r="M3" s="246"/>
      <c r="N3" s="246"/>
      <c r="O3" s="246"/>
    </row>
    <row r="4" spans="1:15" ht="21.75" customHeight="1">
      <c r="A4" s="104"/>
      <c r="B4" s="104"/>
      <c r="C4" s="104"/>
      <c r="D4" s="104"/>
      <c r="E4" s="104"/>
      <c r="F4" s="104"/>
      <c r="G4" s="104"/>
      <c r="H4" s="104"/>
      <c r="I4" s="104"/>
      <c r="J4" s="104"/>
      <c r="K4" s="104"/>
      <c r="L4" s="104"/>
      <c r="M4" s="104"/>
      <c r="N4" s="104"/>
      <c r="O4" s="104"/>
    </row>
    <row r="5" spans="1:15" ht="20.25" customHeight="1">
      <c r="A5" s="53" t="s">
        <v>106</v>
      </c>
      <c r="B5" s="54"/>
      <c r="C5" s="55" t="s">
        <v>107</v>
      </c>
      <c r="D5" s="56" t="s">
        <v>108</v>
      </c>
      <c r="E5" s="57"/>
      <c r="F5" s="57"/>
      <c r="G5" s="57"/>
      <c r="H5" s="57"/>
      <c r="I5" s="57"/>
      <c r="J5" s="57"/>
      <c r="K5" s="57"/>
      <c r="L5" s="58"/>
      <c r="M5" s="56" t="s">
        <v>217</v>
      </c>
      <c r="N5" s="57"/>
      <c r="O5" s="58"/>
    </row>
    <row r="6" spans="1:15" ht="20.25" customHeight="1">
      <c r="A6" s="59"/>
      <c r="B6" s="60"/>
      <c r="C6" s="61"/>
      <c r="D6" s="62" t="s">
        <v>109</v>
      </c>
      <c r="E6" s="62" t="s">
        <v>110</v>
      </c>
      <c r="F6" s="62" t="s">
        <v>111</v>
      </c>
      <c r="G6" s="62" t="s">
        <v>112</v>
      </c>
      <c r="H6" s="62" t="s">
        <v>113</v>
      </c>
      <c r="I6" s="62" t="s">
        <v>114</v>
      </c>
      <c r="J6" s="62" t="s">
        <v>115</v>
      </c>
      <c r="K6" s="62" t="s">
        <v>116</v>
      </c>
      <c r="L6" s="62" t="s">
        <v>117</v>
      </c>
      <c r="M6" s="62" t="s">
        <v>118</v>
      </c>
      <c r="N6" s="62" t="s">
        <v>119</v>
      </c>
      <c r="O6" s="62" t="s">
        <v>120</v>
      </c>
    </row>
    <row r="7" spans="1:15" ht="20.25" customHeight="1">
      <c r="A7" s="105" t="s">
        <v>121</v>
      </c>
      <c r="B7" s="106" t="s">
        <v>122</v>
      </c>
      <c r="C7" s="106" t="s">
        <v>123</v>
      </c>
      <c r="D7" s="156"/>
      <c r="E7" s="157"/>
      <c r="F7" s="157"/>
      <c r="G7" s="157"/>
      <c r="H7" s="157"/>
      <c r="I7" s="157"/>
      <c r="J7" s="157"/>
      <c r="K7" s="157"/>
      <c r="L7" s="157"/>
      <c r="M7" s="157"/>
      <c r="N7" s="157"/>
      <c r="O7" s="157"/>
    </row>
    <row r="8" spans="1:15" ht="20.25" customHeight="1">
      <c r="A8" s="107" t="s">
        <v>124</v>
      </c>
      <c r="B8" s="106" t="s">
        <v>125</v>
      </c>
      <c r="C8" s="106" t="s">
        <v>126</v>
      </c>
      <c r="D8" s="156"/>
      <c r="E8" s="157"/>
      <c r="F8" s="157"/>
      <c r="G8" s="157"/>
      <c r="H8" s="157"/>
      <c r="I8" s="157"/>
      <c r="J8" s="157"/>
      <c r="K8" s="157"/>
      <c r="L8" s="157"/>
      <c r="M8" s="157"/>
      <c r="N8" s="157"/>
      <c r="O8" s="157"/>
    </row>
    <row r="9" spans="1:15" ht="20.25" customHeight="1">
      <c r="A9" s="107"/>
      <c r="B9" s="106" t="s">
        <v>125</v>
      </c>
      <c r="C9" s="106" t="s">
        <v>127</v>
      </c>
      <c r="D9" s="156"/>
      <c r="E9" s="157"/>
      <c r="F9" s="157"/>
      <c r="G9" s="157"/>
      <c r="H9" s="157"/>
      <c r="I9" s="157"/>
      <c r="J9" s="157"/>
      <c r="K9" s="157"/>
      <c r="L9" s="157"/>
      <c r="M9" s="157"/>
      <c r="N9" s="157"/>
      <c r="O9" s="157"/>
    </row>
    <row r="10" spans="1:15" ht="20.25" customHeight="1">
      <c r="A10" s="105" t="s">
        <v>128</v>
      </c>
      <c r="B10" s="106" t="s">
        <v>129</v>
      </c>
      <c r="C10" s="106" t="s">
        <v>130</v>
      </c>
      <c r="D10" s="156"/>
      <c r="E10" s="157"/>
      <c r="F10" s="157"/>
      <c r="G10" s="157"/>
      <c r="H10" s="157"/>
      <c r="I10" s="157"/>
      <c r="J10" s="157"/>
      <c r="K10" s="157"/>
      <c r="L10" s="157"/>
      <c r="M10" s="157"/>
      <c r="N10" s="157"/>
      <c r="O10" s="157"/>
    </row>
    <row r="11" spans="1:15" ht="20.25" customHeight="1">
      <c r="A11" s="107" t="s">
        <v>124</v>
      </c>
      <c r="B11" s="106" t="s">
        <v>125</v>
      </c>
      <c r="C11" s="106" t="s">
        <v>131</v>
      </c>
      <c r="D11" s="156"/>
      <c r="E11" s="157"/>
      <c r="F11" s="157"/>
      <c r="G11" s="157"/>
      <c r="H11" s="157"/>
      <c r="I11" s="157"/>
      <c r="J11" s="157"/>
      <c r="K11" s="157"/>
      <c r="L11" s="157"/>
      <c r="M11" s="157"/>
      <c r="N11" s="157"/>
      <c r="O11" s="157"/>
    </row>
    <row r="12" spans="1:15" ht="20.25" customHeight="1">
      <c r="A12" s="105" t="s">
        <v>132</v>
      </c>
      <c r="B12" s="106" t="s">
        <v>129</v>
      </c>
      <c r="C12" s="106" t="s">
        <v>133</v>
      </c>
      <c r="D12" s="156"/>
      <c r="E12" s="157"/>
      <c r="F12" s="157"/>
      <c r="G12" s="157"/>
      <c r="H12" s="157"/>
      <c r="I12" s="157"/>
      <c r="J12" s="157"/>
      <c r="K12" s="157"/>
      <c r="L12" s="157"/>
      <c r="M12" s="157"/>
      <c r="N12" s="157"/>
      <c r="O12" s="157"/>
    </row>
    <row r="13" spans="1:15" ht="20.25" customHeight="1">
      <c r="A13" s="107" t="s">
        <v>124</v>
      </c>
      <c r="B13" s="106" t="s">
        <v>122</v>
      </c>
      <c r="C13" s="106" t="s">
        <v>134</v>
      </c>
      <c r="D13" s="156"/>
      <c r="E13" s="157"/>
      <c r="F13" s="157"/>
      <c r="G13" s="157"/>
      <c r="H13" s="157"/>
      <c r="I13" s="157"/>
      <c r="J13" s="157"/>
      <c r="K13" s="157"/>
      <c r="L13" s="157"/>
      <c r="M13" s="157"/>
      <c r="N13" s="157"/>
      <c r="O13" s="157"/>
    </row>
    <row r="14" spans="1:15" ht="20.25" customHeight="1">
      <c r="A14" s="107"/>
      <c r="B14" s="106" t="s">
        <v>125</v>
      </c>
      <c r="C14" s="106" t="s">
        <v>135</v>
      </c>
      <c r="D14" s="156"/>
      <c r="E14" s="157"/>
      <c r="F14" s="157"/>
      <c r="G14" s="157"/>
      <c r="H14" s="157"/>
      <c r="I14" s="157"/>
      <c r="J14" s="157"/>
      <c r="K14" s="157"/>
      <c r="L14" s="157"/>
      <c r="M14" s="157"/>
      <c r="N14" s="157"/>
      <c r="O14" s="157"/>
    </row>
    <row r="15" spans="1:15" ht="20.25" customHeight="1">
      <c r="A15" s="108" t="s">
        <v>136</v>
      </c>
      <c r="B15" s="109"/>
      <c r="C15" s="110"/>
      <c r="D15" s="156"/>
      <c r="E15" s="157"/>
      <c r="F15" s="157"/>
      <c r="G15" s="157"/>
      <c r="H15" s="157"/>
      <c r="I15" s="157"/>
      <c r="J15" s="157"/>
      <c r="K15" s="157"/>
      <c r="L15" s="157"/>
      <c r="M15" s="157"/>
      <c r="N15" s="157"/>
      <c r="O15" s="157"/>
    </row>
    <row r="16" spans="1:15" ht="20.25" customHeight="1">
      <c r="A16" s="111" t="s">
        <v>137</v>
      </c>
      <c r="B16" s="112"/>
      <c r="C16" s="113"/>
      <c r="D16" s="151">
        <f>-SUM(D$7:D$9)-D$11-D$14-D$15</f>
        <v>0</v>
      </c>
      <c r="E16" s="151">
        <f t="shared" ref="E16:O16" si="0">-SUM(E$7:E$9)-E$11-E$14-E$15</f>
        <v>0</v>
      </c>
      <c r="F16" s="151">
        <f t="shared" si="0"/>
        <v>0</v>
      </c>
      <c r="G16" s="151">
        <f t="shared" si="0"/>
        <v>0</v>
      </c>
      <c r="H16" s="151">
        <f t="shared" si="0"/>
        <v>0</v>
      </c>
      <c r="I16" s="151">
        <f t="shared" si="0"/>
        <v>0</v>
      </c>
      <c r="J16" s="151">
        <f t="shared" si="0"/>
        <v>0</v>
      </c>
      <c r="K16" s="151">
        <f t="shared" si="0"/>
        <v>0</v>
      </c>
      <c r="L16" s="151">
        <f t="shared" si="0"/>
        <v>0</v>
      </c>
      <c r="M16" s="151">
        <f t="shared" si="0"/>
        <v>0</v>
      </c>
      <c r="N16" s="151">
        <f t="shared" si="0"/>
        <v>0</v>
      </c>
      <c r="O16" s="151">
        <f t="shared" si="0"/>
        <v>0</v>
      </c>
    </row>
    <row r="17" spans="1:15" ht="20.25" customHeight="1">
      <c r="A17" s="104"/>
      <c r="B17" s="104"/>
      <c r="C17" s="104"/>
      <c r="D17" s="104"/>
      <c r="E17" s="104"/>
      <c r="F17" s="104"/>
      <c r="G17" s="104"/>
      <c r="H17" s="104"/>
      <c r="I17" s="104"/>
      <c r="J17" s="104"/>
      <c r="K17" s="104"/>
      <c r="L17" s="104"/>
      <c r="M17" s="104"/>
      <c r="N17" s="104"/>
      <c r="O17" s="104"/>
    </row>
    <row r="18" spans="1:15" ht="20.25" customHeight="1">
      <c r="A18" s="104"/>
      <c r="B18" s="104"/>
      <c r="C18" s="104"/>
      <c r="D18" s="104"/>
      <c r="E18" s="104"/>
      <c r="F18" s="104"/>
      <c r="G18" s="104"/>
      <c r="H18" s="104"/>
      <c r="I18" s="104"/>
      <c r="J18" s="104"/>
      <c r="K18" s="247" t="s">
        <v>235</v>
      </c>
      <c r="L18" s="247"/>
      <c r="M18" s="247"/>
      <c r="N18" s="248"/>
      <c r="O18" s="248"/>
    </row>
    <row r="19" spans="1:15" ht="20.25" customHeight="1">
      <c r="A19" s="104"/>
      <c r="B19" s="104"/>
      <c r="C19" s="104"/>
      <c r="D19" s="104"/>
      <c r="E19" s="104"/>
      <c r="F19" s="104"/>
      <c r="G19" s="104"/>
      <c r="H19" s="104"/>
      <c r="I19" s="104"/>
      <c r="J19" s="104"/>
      <c r="K19" s="247" t="s">
        <v>138</v>
      </c>
      <c r="L19" s="247"/>
      <c r="M19" s="247"/>
      <c r="N19" s="251">
        <f>AVERAGE(D16:O16)</f>
        <v>0</v>
      </c>
      <c r="O19" s="252"/>
    </row>
    <row r="20" spans="1:15" ht="20.25" customHeight="1">
      <c r="A20" s="104"/>
      <c r="B20" s="104"/>
      <c r="C20" s="104"/>
      <c r="D20" s="104"/>
      <c r="E20" s="104"/>
      <c r="F20" s="104"/>
      <c r="G20" s="104"/>
      <c r="H20" s="104"/>
      <c r="I20" s="104"/>
      <c r="J20" s="104"/>
      <c r="K20" s="247" t="s">
        <v>234</v>
      </c>
      <c r="L20" s="247"/>
      <c r="M20" s="247"/>
      <c r="N20" s="253" t="e">
        <f>N18/N19</f>
        <v>#DIV/0!</v>
      </c>
      <c r="O20" s="253"/>
    </row>
    <row r="21" spans="1:15">
      <c r="A21" s="104"/>
      <c r="B21" s="104"/>
      <c r="C21" s="104"/>
      <c r="D21" s="104"/>
      <c r="E21" s="104"/>
      <c r="F21" s="104"/>
      <c r="G21" s="104"/>
      <c r="H21" s="104"/>
      <c r="I21" s="104"/>
      <c r="J21" s="104"/>
      <c r="K21" s="104"/>
      <c r="L21" s="104"/>
      <c r="M21" s="104"/>
      <c r="N21" s="104"/>
      <c r="O21" s="104"/>
    </row>
    <row r="22" spans="1:15" ht="98.25" customHeight="1">
      <c r="A22" s="249" t="s">
        <v>139</v>
      </c>
      <c r="B22" s="249"/>
      <c r="C22" s="249"/>
      <c r="D22" s="250"/>
      <c r="E22" s="250"/>
      <c r="F22" s="250"/>
      <c r="G22" s="250"/>
      <c r="H22" s="250"/>
      <c r="I22" s="250"/>
      <c r="J22" s="250"/>
      <c r="K22" s="250"/>
      <c r="L22" s="250"/>
      <c r="M22" s="250"/>
      <c r="N22" s="250"/>
      <c r="O22" s="250"/>
    </row>
    <row r="23" spans="1:15" ht="98.25" customHeight="1">
      <c r="A23" s="249" t="s">
        <v>201</v>
      </c>
      <c r="B23" s="249"/>
      <c r="C23" s="249"/>
      <c r="D23" s="250"/>
      <c r="E23" s="250"/>
      <c r="F23" s="250"/>
      <c r="G23" s="250"/>
      <c r="H23" s="250"/>
      <c r="I23" s="250"/>
      <c r="J23" s="250"/>
      <c r="K23" s="250"/>
      <c r="L23" s="250"/>
      <c r="M23" s="250"/>
      <c r="N23" s="250"/>
      <c r="O23" s="250"/>
    </row>
  </sheetData>
  <sheetProtection algorithmName="SHA-512" hashValue="iue4zIa/W1fT/xxfOUhe8VeWn63qNuYfkYqXjpfTY2DzEw91U57YajEtgf+W3MxwrRwmtkcMGZ3laHjQAG3+/A==" saltValue="H/sN2Mmq9fBMnFONCGtoWg==" spinCount="100000" sheet="1" objects="1" scenarios="1"/>
  <mergeCells count="14">
    <mergeCell ref="A23:C23"/>
    <mergeCell ref="D23:O23"/>
    <mergeCell ref="K19:M19"/>
    <mergeCell ref="N19:O19"/>
    <mergeCell ref="K20:M20"/>
    <mergeCell ref="N20:O20"/>
    <mergeCell ref="A22:C22"/>
    <mergeCell ref="D22:O22"/>
    <mergeCell ref="A3:C3"/>
    <mergeCell ref="D3:H3"/>
    <mergeCell ref="J3:K3"/>
    <mergeCell ref="L3:O3"/>
    <mergeCell ref="K18:M18"/>
    <mergeCell ref="N18:O18"/>
  </mergeCells>
  <phoneticPr fontId="3"/>
  <conditionalFormatting sqref="N18:O18 E7:O15">
    <cfRule type="cellIs" dxfId="1" priority="2" operator="equal">
      <formula>""</formula>
    </cfRule>
  </conditionalFormatting>
  <conditionalFormatting sqref="D7:D15">
    <cfRule type="cellIs" dxfId="0" priority="1" operator="equal">
      <formula>""</formula>
    </cfRule>
  </conditionalFormatting>
  <printOptions horizontalCentered="1" verticalCentered="1"/>
  <pageMargins left="0.70866141732283472" right="0.70866141732283472" top="0" bottom="0" header="0.31496062992125984" footer="0.31496062992125984"/>
  <pageSetup paperSize="9" scale="74" orientation="landscape" r:id="rId1"/>
  <ignoredErrors>
    <ignoredError sqref="N20"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7"/>
  <sheetViews>
    <sheetView view="pageBreakPreview" zoomScale="80" zoomScaleNormal="85" zoomScaleSheetLayoutView="80" workbookViewId="0">
      <pane ySplit="3" topLeftCell="A4" activePane="bottomLeft" state="frozen"/>
      <selection activeCell="R22" sqref="R22"/>
      <selection pane="bottomLeft" activeCell="H18" sqref="H18"/>
    </sheetView>
  </sheetViews>
  <sheetFormatPr defaultColWidth="9" defaultRowHeight="13.2"/>
  <cols>
    <col min="1" max="1" width="39.21875" style="100" customWidth="1"/>
    <col min="2" max="2" width="17.21875" style="100" customWidth="1"/>
    <col min="3" max="3" width="19.33203125" style="100" customWidth="1"/>
    <col min="4" max="4" width="19.33203125" style="101" customWidth="1"/>
    <col min="5" max="5" width="19.33203125" style="100" customWidth="1"/>
    <col min="6" max="16384" width="9" style="100"/>
  </cols>
  <sheetData>
    <row r="1" spans="1:5" s="92" customFormat="1" ht="33.75" customHeight="1">
      <c r="A1" s="91" t="s">
        <v>184</v>
      </c>
      <c r="D1" s="93"/>
      <c r="E1" s="93"/>
    </row>
    <row r="2" spans="1:5" s="92" customFormat="1" ht="33.75" customHeight="1">
      <c r="D2" s="94" t="s">
        <v>35</v>
      </c>
      <c r="E2" s="95">
        <f>SUM(E4:E27)</f>
        <v>0</v>
      </c>
    </row>
    <row r="3" spans="1:5" s="92" customFormat="1" ht="26.4">
      <c r="A3" s="96" t="s">
        <v>203</v>
      </c>
      <c r="B3" s="96" t="s">
        <v>204</v>
      </c>
      <c r="C3" s="96" t="s">
        <v>205</v>
      </c>
      <c r="D3" s="97" t="s">
        <v>206</v>
      </c>
      <c r="E3" s="97" t="s">
        <v>34</v>
      </c>
    </row>
    <row r="4" spans="1:5" ht="39" customHeight="1">
      <c r="A4" s="98"/>
      <c r="B4" s="98"/>
      <c r="C4" s="78" t="str">
        <f>IFERROR(VLOOKUP(B4,'（別添３－１）人件費単価計算書'!$B$16:$H$76,4,FALSE),"")</f>
        <v/>
      </c>
      <c r="D4" s="99"/>
      <c r="E4" s="78" t="str">
        <f>IFERROR(C4*D4,"")</f>
        <v/>
      </c>
    </row>
    <row r="5" spans="1:5" ht="39" customHeight="1">
      <c r="A5" s="9"/>
      <c r="B5" s="9"/>
      <c r="C5" s="79" t="str">
        <f>IFERROR(VLOOKUP(B5,'（別添３－１）人件費単価計算書'!$B$16:$H$76,4,FALSE),"")</f>
        <v/>
      </c>
      <c r="D5" s="6"/>
      <c r="E5" s="79" t="str">
        <f t="shared" ref="E5:E27" si="0">IFERROR(C5*D5,"")</f>
        <v/>
      </c>
    </row>
    <row r="6" spans="1:5" ht="39" customHeight="1">
      <c r="A6" s="9"/>
      <c r="B6" s="9"/>
      <c r="C6" s="79" t="str">
        <f>IFERROR(VLOOKUP(B6,'（別添３－１）人件費単価計算書'!$B$16:$H$76,4,FALSE),"")</f>
        <v/>
      </c>
      <c r="D6" s="6"/>
      <c r="E6" s="79" t="str">
        <f t="shared" si="0"/>
        <v/>
      </c>
    </row>
    <row r="7" spans="1:5" ht="39" customHeight="1">
      <c r="A7" s="9"/>
      <c r="B7" s="9"/>
      <c r="C7" s="79" t="str">
        <f>IFERROR(VLOOKUP(B7,'（別添３－１）人件費単価計算書'!$B$16:$H$76,4,FALSE),"")</f>
        <v/>
      </c>
      <c r="D7" s="6"/>
      <c r="E7" s="79" t="str">
        <f t="shared" si="0"/>
        <v/>
      </c>
    </row>
    <row r="8" spans="1:5" ht="39" customHeight="1">
      <c r="A8" s="9"/>
      <c r="B8" s="9"/>
      <c r="C8" s="79" t="str">
        <f>IFERROR(VLOOKUP(B8,'（別添３－１）人件費単価計算書'!$B$16:$H$76,4,FALSE),"")</f>
        <v/>
      </c>
      <c r="D8" s="6"/>
      <c r="E8" s="79" t="str">
        <f t="shared" si="0"/>
        <v/>
      </c>
    </row>
    <row r="9" spans="1:5" ht="39" customHeight="1">
      <c r="A9" s="9"/>
      <c r="B9" s="9"/>
      <c r="C9" s="79" t="str">
        <f>IFERROR(VLOOKUP(B9,'（別添３－１）人件費単価計算書'!$B$16:$H$76,4,FALSE),"")</f>
        <v/>
      </c>
      <c r="D9" s="6"/>
      <c r="E9" s="79" t="str">
        <f t="shared" si="0"/>
        <v/>
      </c>
    </row>
    <row r="10" spans="1:5" ht="39" customHeight="1">
      <c r="A10" s="9"/>
      <c r="B10" s="9"/>
      <c r="C10" s="79" t="str">
        <f>IFERROR(VLOOKUP(B10,'（別添３－１）人件費単価計算書'!$B$16:$H$76,4,FALSE),"")</f>
        <v/>
      </c>
      <c r="D10" s="6"/>
      <c r="E10" s="79" t="str">
        <f t="shared" si="0"/>
        <v/>
      </c>
    </row>
    <row r="11" spans="1:5" ht="39" customHeight="1">
      <c r="A11" s="9"/>
      <c r="B11" s="9" t="s">
        <v>33</v>
      </c>
      <c r="C11" s="79" t="str">
        <f>IFERROR(VLOOKUP(B11,'（別添３－１）人件費単価計算書'!$B$16:$H$76,4,FALSE),"")</f>
        <v/>
      </c>
      <c r="D11" s="6"/>
      <c r="E11" s="79" t="str">
        <f t="shared" si="0"/>
        <v/>
      </c>
    </row>
    <row r="12" spans="1:5" ht="39" customHeight="1">
      <c r="A12" s="9"/>
      <c r="B12" s="9"/>
      <c r="C12" s="79" t="str">
        <f>IFERROR(VLOOKUP(B12,'（別添３－１）人件費単価計算書'!$B$16:$H$76,4,FALSE),"")</f>
        <v/>
      </c>
      <c r="D12" s="6"/>
      <c r="E12" s="79" t="str">
        <f t="shared" si="0"/>
        <v/>
      </c>
    </row>
    <row r="13" spans="1:5" ht="39" customHeight="1">
      <c r="A13" s="9"/>
      <c r="B13" s="9"/>
      <c r="C13" s="79" t="str">
        <f>IFERROR(VLOOKUP(B13,'（別添３－１）人件費単価計算書'!$B$16:$H$76,4,FALSE),"")</f>
        <v/>
      </c>
      <c r="D13" s="6"/>
      <c r="E13" s="79" t="str">
        <f t="shared" si="0"/>
        <v/>
      </c>
    </row>
    <row r="14" spans="1:5" ht="39" customHeight="1">
      <c r="A14" s="9"/>
      <c r="B14" s="9"/>
      <c r="C14" s="79" t="str">
        <f>IFERROR(VLOOKUP(B14,'（別添３－１）人件費単価計算書'!$B$16:$H$76,4,FALSE),"")</f>
        <v/>
      </c>
      <c r="D14" s="6"/>
      <c r="E14" s="79" t="str">
        <f t="shared" si="0"/>
        <v/>
      </c>
    </row>
    <row r="15" spans="1:5" ht="39" customHeight="1">
      <c r="A15" s="9"/>
      <c r="B15" s="9"/>
      <c r="C15" s="79" t="str">
        <f>IFERROR(VLOOKUP(B15,'（別添３－１）人件費単価計算書'!$B$16:$H$76,4,FALSE),"")</f>
        <v/>
      </c>
      <c r="D15" s="6"/>
      <c r="E15" s="79" t="str">
        <f t="shared" si="0"/>
        <v/>
      </c>
    </row>
    <row r="16" spans="1:5" ht="39" customHeight="1">
      <c r="A16" s="9"/>
      <c r="B16" s="9"/>
      <c r="C16" s="79" t="str">
        <f>IFERROR(VLOOKUP(B16,'（別添３－１）人件費単価計算書'!$B$16:$H$76,4,FALSE),"")</f>
        <v/>
      </c>
      <c r="D16" s="6"/>
      <c r="E16" s="79" t="str">
        <f t="shared" si="0"/>
        <v/>
      </c>
    </row>
    <row r="17" spans="1:5" ht="39" customHeight="1">
      <c r="A17" s="9"/>
      <c r="B17" s="9"/>
      <c r="C17" s="79" t="str">
        <f>IFERROR(VLOOKUP(B17,'（別添３－１）人件費単価計算書'!$B$16:$H$76,4,FALSE),"")</f>
        <v/>
      </c>
      <c r="D17" s="6"/>
      <c r="E17" s="79" t="str">
        <f t="shared" si="0"/>
        <v/>
      </c>
    </row>
    <row r="18" spans="1:5" ht="39" customHeight="1">
      <c r="A18" s="9"/>
      <c r="B18" s="9"/>
      <c r="C18" s="79" t="str">
        <f>IFERROR(VLOOKUP(B18,'（別添３－１）人件費単価計算書'!$B$16:$H$76,4,FALSE),"")</f>
        <v/>
      </c>
      <c r="D18" s="6"/>
      <c r="E18" s="79" t="str">
        <f t="shared" si="0"/>
        <v/>
      </c>
    </row>
    <row r="19" spans="1:5" ht="39" customHeight="1">
      <c r="A19" s="9"/>
      <c r="B19" s="9"/>
      <c r="C19" s="79" t="str">
        <f>IFERROR(VLOOKUP(B19,'（別添３－１）人件費単価計算書'!$B$16:$H$76,4,FALSE),"")</f>
        <v/>
      </c>
      <c r="D19" s="6"/>
      <c r="E19" s="79" t="str">
        <f t="shared" si="0"/>
        <v/>
      </c>
    </row>
    <row r="20" spans="1:5" ht="39" customHeight="1">
      <c r="A20" s="9"/>
      <c r="B20" s="9"/>
      <c r="C20" s="79" t="str">
        <f>IFERROR(VLOOKUP(B20,'（別添３－１）人件費単価計算書'!$B$16:$H$76,4,FALSE),"")</f>
        <v/>
      </c>
      <c r="D20" s="6"/>
      <c r="E20" s="79" t="str">
        <f t="shared" si="0"/>
        <v/>
      </c>
    </row>
    <row r="21" spans="1:5" ht="39" customHeight="1">
      <c r="A21" s="9"/>
      <c r="B21" s="9"/>
      <c r="C21" s="79" t="str">
        <f>IFERROR(VLOOKUP(B21,'（別添３－１）人件費単価計算書'!$B$16:$H$76,4,FALSE),"")</f>
        <v/>
      </c>
      <c r="D21" s="6"/>
      <c r="E21" s="79" t="str">
        <f t="shared" si="0"/>
        <v/>
      </c>
    </row>
    <row r="22" spans="1:5" ht="39" customHeight="1">
      <c r="A22" s="9"/>
      <c r="B22" s="9"/>
      <c r="C22" s="79" t="str">
        <f>IFERROR(VLOOKUP(B22,'（別添３－１）人件費単価計算書'!$B$16:$H$76,4,FALSE),"")</f>
        <v/>
      </c>
      <c r="D22" s="6"/>
      <c r="E22" s="79" t="str">
        <f t="shared" si="0"/>
        <v/>
      </c>
    </row>
    <row r="23" spans="1:5" ht="39" customHeight="1">
      <c r="A23" s="9"/>
      <c r="B23" s="9"/>
      <c r="C23" s="79" t="str">
        <f>IFERROR(VLOOKUP(B23,'（別添３－１）人件費単価計算書'!$B$16:$H$76,4,FALSE),"")</f>
        <v/>
      </c>
      <c r="D23" s="6"/>
      <c r="E23" s="79" t="str">
        <f t="shared" si="0"/>
        <v/>
      </c>
    </row>
    <row r="24" spans="1:5" ht="39" customHeight="1">
      <c r="A24" s="9"/>
      <c r="B24" s="9"/>
      <c r="C24" s="79" t="str">
        <f>IFERROR(VLOOKUP(B24,'（別添３－１）人件費単価計算書'!$B$16:$H$76,4,FALSE),"")</f>
        <v/>
      </c>
      <c r="D24" s="6"/>
      <c r="E24" s="79" t="str">
        <f t="shared" si="0"/>
        <v/>
      </c>
    </row>
    <row r="25" spans="1:5" ht="39" customHeight="1">
      <c r="A25" s="9"/>
      <c r="B25" s="9"/>
      <c r="C25" s="79" t="str">
        <f>IFERROR(VLOOKUP(B25,'（別添３－１）人件費単価計算書'!$B$16:$H$76,4,FALSE),"")</f>
        <v/>
      </c>
      <c r="D25" s="6"/>
      <c r="E25" s="79" t="str">
        <f t="shared" si="0"/>
        <v/>
      </c>
    </row>
    <row r="26" spans="1:5" ht="39" customHeight="1">
      <c r="A26" s="9"/>
      <c r="B26" s="9"/>
      <c r="C26" s="79" t="str">
        <f>IFERROR(VLOOKUP(B26,'（別添３－１）人件費単価計算書'!$B$16:$H$76,4,FALSE),"")</f>
        <v/>
      </c>
      <c r="D26" s="6"/>
      <c r="E26" s="79" t="str">
        <f t="shared" si="0"/>
        <v/>
      </c>
    </row>
    <row r="27" spans="1:5" ht="39" customHeight="1">
      <c r="A27" s="10"/>
      <c r="B27" s="10"/>
      <c r="C27" s="80" t="str">
        <f>IFERROR(VLOOKUP(B27,'（別添３－１）人件費単価計算書'!$B$16:$H$76,4,FALSE),"")</f>
        <v/>
      </c>
      <c r="D27" s="7"/>
      <c r="E27" s="80" t="str">
        <f t="shared" si="0"/>
        <v/>
      </c>
    </row>
  </sheetData>
  <sheetProtection algorithmName="SHA-512" hashValue="A5kLpyjgoQ+w8+ni/pbo0UVLfobxu6HlE5ORvD1li63UQE+Yai/S1okgtALA9ODajtj09sE8QC9ggSlgcVdJxg==" saltValue="BXytSD91xF2eonB17pViww==" spinCount="100000" sheet="1" objects="1" scenarios="1"/>
  <phoneticPr fontId="3"/>
  <conditionalFormatting sqref="A5:B27 D4:D27 B4">
    <cfRule type="cellIs" dxfId="3" priority="33" operator="equal">
      <formula>""</formula>
    </cfRule>
  </conditionalFormatting>
  <conditionalFormatting sqref="A4">
    <cfRule type="cellIs" dxfId="2" priority="1" operator="equal">
      <formula>""</formula>
    </cfRule>
  </conditionalFormatting>
  <printOptions horizontalCentered="1" verticalCentered="1"/>
  <pageMargins left="0" right="0" top="0.74803149606299213" bottom="0.39370078740157483" header="0.31496062992125984" footer="0.31496062992125984"/>
  <pageSetup paperSize="9" scale="81" orientation="portrait" r:id="rId1"/>
  <headerFooter>
    <oddHeader>&amp;R&amp;"ＭＳ 明朝,標準"&amp;A &amp;P頁/ &amp;N頁</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プルダウン!$C$7:$C$47</xm:f>
          </x14:formula1>
          <xm:sqref>B4:B27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51"/>
  <sheetViews>
    <sheetView topLeftCell="A19" zoomScale="90" zoomScaleNormal="90" workbookViewId="0">
      <selection activeCell="N20" sqref="N20"/>
    </sheetView>
  </sheetViews>
  <sheetFormatPr defaultRowHeight="13.2"/>
  <cols>
    <col min="1" max="1" width="9" style="2" customWidth="1"/>
    <col min="2" max="6" width="9" style="2"/>
    <col min="7" max="7" width="9.21875" style="2" bestFit="1" customWidth="1"/>
    <col min="8" max="11" width="9" style="2"/>
    <col min="12" max="12" width="9.21875" style="2" bestFit="1" customWidth="1"/>
    <col min="13" max="252" width="9" style="2"/>
    <col min="253" max="253" width="9.21875" style="2" bestFit="1" customWidth="1"/>
    <col min="254" max="508" width="9" style="2"/>
    <col min="509" max="509" width="9.21875" style="2" bestFit="1" customWidth="1"/>
    <col min="510" max="764" width="9" style="2"/>
    <col min="765" max="765" width="9.21875" style="2" bestFit="1" customWidth="1"/>
    <col min="766" max="1020" width="9" style="2"/>
    <col min="1021" max="1021" width="9.21875" style="2" bestFit="1" customWidth="1"/>
    <col min="1022" max="1276" width="9" style="2"/>
    <col min="1277" max="1277" width="9.21875" style="2" bestFit="1" customWidth="1"/>
    <col min="1278" max="1532" width="9" style="2"/>
    <col min="1533" max="1533" width="9.21875" style="2" bestFit="1" customWidth="1"/>
    <col min="1534" max="1788" width="9" style="2"/>
    <col min="1789" max="1789" width="9.21875" style="2" bestFit="1" customWidth="1"/>
    <col min="1790" max="2044" width="9" style="2"/>
    <col min="2045" max="2045" width="9.21875" style="2" bestFit="1" customWidth="1"/>
    <col min="2046" max="2300" width="9" style="2"/>
    <col min="2301" max="2301" width="9.21875" style="2" bestFit="1" customWidth="1"/>
    <col min="2302" max="2556" width="9" style="2"/>
    <col min="2557" max="2557" width="9.21875" style="2" bestFit="1" customWidth="1"/>
    <col min="2558" max="2812" width="9" style="2"/>
    <col min="2813" max="2813" width="9.21875" style="2" bestFit="1" customWidth="1"/>
    <col min="2814" max="3068" width="9" style="2"/>
    <col min="3069" max="3069" width="9.21875" style="2" bestFit="1" customWidth="1"/>
    <col min="3070" max="3324" width="9" style="2"/>
    <col min="3325" max="3325" width="9.21875" style="2" bestFit="1" customWidth="1"/>
    <col min="3326" max="3580" width="9" style="2"/>
    <col min="3581" max="3581" width="9.21875" style="2" bestFit="1" customWidth="1"/>
    <col min="3582" max="3836" width="9" style="2"/>
    <col min="3837" max="3837" width="9.21875" style="2" bestFit="1" customWidth="1"/>
    <col min="3838" max="4092" width="9" style="2"/>
    <col min="4093" max="4093" width="9.21875" style="2" bestFit="1" customWidth="1"/>
    <col min="4094" max="4348" width="9" style="2"/>
    <col min="4349" max="4349" width="9.21875" style="2" bestFit="1" customWidth="1"/>
    <col min="4350" max="4604" width="9" style="2"/>
    <col min="4605" max="4605" width="9.21875" style="2" bestFit="1" customWidth="1"/>
    <col min="4606" max="4860" width="9" style="2"/>
    <col min="4861" max="4861" width="9.21875" style="2" bestFit="1" customWidth="1"/>
    <col min="4862" max="5116" width="9" style="2"/>
    <col min="5117" max="5117" width="9.21875" style="2" bestFit="1" customWidth="1"/>
    <col min="5118" max="5372" width="9" style="2"/>
    <col min="5373" max="5373" width="9.21875" style="2" bestFit="1" customWidth="1"/>
    <col min="5374" max="5628" width="9" style="2"/>
    <col min="5629" max="5629" width="9.21875" style="2" bestFit="1" customWidth="1"/>
    <col min="5630" max="5884" width="9" style="2"/>
    <col min="5885" max="5885" width="9.21875" style="2" bestFit="1" customWidth="1"/>
    <col min="5886" max="6140" width="9" style="2"/>
    <col min="6141" max="6141" width="9.21875" style="2" bestFit="1" customWidth="1"/>
    <col min="6142" max="6396" width="9" style="2"/>
    <col min="6397" max="6397" width="9.21875" style="2" bestFit="1" customWidth="1"/>
    <col min="6398" max="6652" width="9" style="2"/>
    <col min="6653" max="6653" width="9.21875" style="2" bestFit="1" customWidth="1"/>
    <col min="6654" max="6908" width="9" style="2"/>
    <col min="6909" max="6909" width="9.21875" style="2" bestFit="1" customWidth="1"/>
    <col min="6910" max="7164" width="9" style="2"/>
    <col min="7165" max="7165" width="9.21875" style="2" bestFit="1" customWidth="1"/>
    <col min="7166" max="7420" width="9" style="2"/>
    <col min="7421" max="7421" width="9.21875" style="2" bestFit="1" customWidth="1"/>
    <col min="7422" max="7676" width="9" style="2"/>
    <col min="7677" max="7677" width="9.21875" style="2" bestFit="1" customWidth="1"/>
    <col min="7678" max="7932" width="9" style="2"/>
    <col min="7933" max="7933" width="9.21875" style="2" bestFit="1" customWidth="1"/>
    <col min="7934" max="8188" width="9" style="2"/>
    <col min="8189" max="8189" width="9.21875" style="2" bestFit="1" customWidth="1"/>
    <col min="8190" max="8444" width="9" style="2"/>
    <col min="8445" max="8445" width="9.21875" style="2" bestFit="1" customWidth="1"/>
    <col min="8446" max="8700" width="9" style="2"/>
    <col min="8701" max="8701" width="9.21875" style="2" bestFit="1" customWidth="1"/>
    <col min="8702" max="8956" width="9" style="2"/>
    <col min="8957" max="8957" width="9.21875" style="2" bestFit="1" customWidth="1"/>
    <col min="8958" max="9212" width="9" style="2"/>
    <col min="9213" max="9213" width="9.21875" style="2" bestFit="1" customWidth="1"/>
    <col min="9214" max="9468" width="9" style="2"/>
    <col min="9469" max="9469" width="9.21875" style="2" bestFit="1" customWidth="1"/>
    <col min="9470" max="9724" width="9" style="2"/>
    <col min="9725" max="9725" width="9.21875" style="2" bestFit="1" customWidth="1"/>
    <col min="9726" max="9980" width="9" style="2"/>
    <col min="9981" max="9981" width="9.21875" style="2" bestFit="1" customWidth="1"/>
    <col min="9982" max="10236" width="9" style="2"/>
    <col min="10237" max="10237" width="9.21875" style="2" bestFit="1" customWidth="1"/>
    <col min="10238" max="10492" width="9" style="2"/>
    <col min="10493" max="10493" width="9.21875" style="2" bestFit="1" customWidth="1"/>
    <col min="10494" max="10748" width="9" style="2"/>
    <col min="10749" max="10749" width="9.21875" style="2" bestFit="1" customWidth="1"/>
    <col min="10750" max="11004" width="9" style="2"/>
    <col min="11005" max="11005" width="9.21875" style="2" bestFit="1" customWidth="1"/>
    <col min="11006" max="11260" width="9" style="2"/>
    <col min="11261" max="11261" width="9.21875" style="2" bestFit="1" customWidth="1"/>
    <col min="11262" max="11516" width="9" style="2"/>
    <col min="11517" max="11517" width="9.21875" style="2" bestFit="1" customWidth="1"/>
    <col min="11518" max="11772" width="9" style="2"/>
    <col min="11773" max="11773" width="9.21875" style="2" bestFit="1" customWidth="1"/>
    <col min="11774" max="12028" width="9" style="2"/>
    <col min="12029" max="12029" width="9.21875" style="2" bestFit="1" customWidth="1"/>
    <col min="12030" max="12284" width="9" style="2"/>
    <col min="12285" max="12285" width="9.21875" style="2" bestFit="1" customWidth="1"/>
    <col min="12286" max="12540" width="9" style="2"/>
    <col min="12541" max="12541" width="9.21875" style="2" bestFit="1" customWidth="1"/>
    <col min="12542" max="12796" width="9" style="2"/>
    <col min="12797" max="12797" width="9.21875" style="2" bestFit="1" customWidth="1"/>
    <col min="12798" max="13052" width="9" style="2"/>
    <col min="13053" max="13053" width="9.21875" style="2" bestFit="1" customWidth="1"/>
    <col min="13054" max="13308" width="9" style="2"/>
    <col min="13309" max="13309" width="9.21875" style="2" bestFit="1" customWidth="1"/>
    <col min="13310" max="13564" width="9" style="2"/>
    <col min="13565" max="13565" width="9.21875" style="2" bestFit="1" customWidth="1"/>
    <col min="13566" max="13820" width="9" style="2"/>
    <col min="13821" max="13821" width="9.21875" style="2" bestFit="1" customWidth="1"/>
    <col min="13822" max="14076" width="9" style="2"/>
    <col min="14077" max="14077" width="9.21875" style="2" bestFit="1" customWidth="1"/>
    <col min="14078" max="14332" width="9" style="2"/>
    <col min="14333" max="14333" width="9.21875" style="2" bestFit="1" customWidth="1"/>
    <col min="14334" max="14588" width="9" style="2"/>
    <col min="14589" max="14589" width="9.21875" style="2" bestFit="1" customWidth="1"/>
    <col min="14590" max="14844" width="9" style="2"/>
    <col min="14845" max="14845" width="9.21875" style="2" bestFit="1" customWidth="1"/>
    <col min="14846" max="15100" width="9" style="2"/>
    <col min="15101" max="15101" width="9.21875" style="2" bestFit="1" customWidth="1"/>
    <col min="15102" max="15356" width="9" style="2"/>
    <col min="15357" max="15357" width="9.21875" style="2" bestFit="1" customWidth="1"/>
    <col min="15358" max="15612" width="9" style="2"/>
    <col min="15613" max="15613" width="9.21875" style="2" bestFit="1" customWidth="1"/>
    <col min="15614" max="15868" width="9" style="2"/>
    <col min="15869" max="15869" width="9.21875" style="2" bestFit="1" customWidth="1"/>
    <col min="15870" max="16124" width="9" style="2"/>
    <col min="16125" max="16125" width="9.21875" style="2" bestFit="1" customWidth="1"/>
    <col min="16126" max="16384" width="9" style="2"/>
  </cols>
  <sheetData>
    <row r="1" spans="2:12">
      <c r="B1" s="1" t="s">
        <v>25</v>
      </c>
      <c r="C1" s="1" t="s">
        <v>26</v>
      </c>
      <c r="D1" s="1" t="s">
        <v>27</v>
      </c>
      <c r="G1" s="1" t="s">
        <v>28</v>
      </c>
      <c r="H1" s="1" t="s">
        <v>29</v>
      </c>
      <c r="I1" s="1" t="s">
        <v>30</v>
      </c>
      <c r="J1" s="1" t="s">
        <v>25</v>
      </c>
    </row>
    <row r="2" spans="2:12">
      <c r="B2" s="2">
        <v>1</v>
      </c>
      <c r="C2" s="4">
        <v>350</v>
      </c>
      <c r="D2" s="4">
        <v>470</v>
      </c>
      <c r="G2" s="3">
        <v>1</v>
      </c>
      <c r="I2" s="4">
        <v>470</v>
      </c>
      <c r="J2" s="2">
        <v>1</v>
      </c>
      <c r="L2" s="4">
        <v>84420</v>
      </c>
    </row>
    <row r="3" spans="2:12">
      <c r="B3" s="2">
        <v>2</v>
      </c>
      <c r="C3" s="4">
        <v>410</v>
      </c>
      <c r="D3" s="4">
        <v>550</v>
      </c>
      <c r="G3" s="3">
        <v>84420</v>
      </c>
      <c r="I3" s="4">
        <v>550</v>
      </c>
      <c r="J3" s="2">
        <v>2</v>
      </c>
      <c r="L3" s="4">
        <v>97820</v>
      </c>
    </row>
    <row r="4" spans="2:12">
      <c r="B4" s="2">
        <v>3</v>
      </c>
      <c r="C4" s="4">
        <v>470</v>
      </c>
      <c r="D4" s="4">
        <v>630</v>
      </c>
      <c r="G4" s="3">
        <v>97820</v>
      </c>
      <c r="I4" s="4">
        <v>630</v>
      </c>
      <c r="J4" s="2">
        <v>3</v>
      </c>
      <c r="L4" s="4">
        <v>111220</v>
      </c>
    </row>
    <row r="5" spans="2:12">
      <c r="B5" s="2">
        <v>4</v>
      </c>
      <c r="C5" s="4">
        <v>530</v>
      </c>
      <c r="D5" s="4">
        <v>710</v>
      </c>
      <c r="G5" s="3">
        <v>111220</v>
      </c>
      <c r="I5" s="4">
        <v>710</v>
      </c>
      <c r="J5" s="2">
        <v>4</v>
      </c>
      <c r="L5" s="4">
        <v>124620</v>
      </c>
    </row>
    <row r="6" spans="2:12">
      <c r="B6" s="2">
        <v>5</v>
      </c>
      <c r="C6" s="4">
        <v>590</v>
      </c>
      <c r="D6" s="4">
        <v>790</v>
      </c>
      <c r="G6" s="3">
        <v>124620</v>
      </c>
      <c r="I6" s="4">
        <v>790</v>
      </c>
      <c r="J6" s="2">
        <v>5</v>
      </c>
      <c r="L6" s="4">
        <v>135340</v>
      </c>
    </row>
    <row r="7" spans="2:12">
      <c r="B7" s="2">
        <v>6</v>
      </c>
      <c r="C7" s="4">
        <v>630</v>
      </c>
      <c r="D7" s="4">
        <v>840</v>
      </c>
      <c r="G7" s="3">
        <v>135340</v>
      </c>
      <c r="I7" s="4">
        <v>840</v>
      </c>
      <c r="J7" s="2">
        <v>6</v>
      </c>
      <c r="L7" s="4">
        <v>143380</v>
      </c>
    </row>
    <row r="8" spans="2:12">
      <c r="B8" s="2">
        <v>7</v>
      </c>
      <c r="C8" s="4">
        <v>660</v>
      </c>
      <c r="D8" s="4">
        <v>890</v>
      </c>
      <c r="G8" s="3">
        <v>143380</v>
      </c>
      <c r="I8" s="4">
        <v>890</v>
      </c>
      <c r="J8" s="2">
        <v>7</v>
      </c>
      <c r="L8" s="4">
        <v>152760</v>
      </c>
    </row>
    <row r="9" spans="2:12">
      <c r="B9" s="2">
        <v>8</v>
      </c>
      <c r="C9" s="4">
        <v>710</v>
      </c>
      <c r="D9" s="4">
        <v>950</v>
      </c>
      <c r="G9" s="3">
        <v>152760</v>
      </c>
      <c r="I9" s="4">
        <v>950</v>
      </c>
      <c r="J9" s="2">
        <v>8</v>
      </c>
      <c r="L9" s="4">
        <v>163480</v>
      </c>
    </row>
    <row r="10" spans="2:12">
      <c r="B10" s="2">
        <v>9</v>
      </c>
      <c r="C10" s="4">
        <v>760</v>
      </c>
      <c r="D10" s="4">
        <v>1020</v>
      </c>
      <c r="G10" s="3">
        <v>163480</v>
      </c>
      <c r="I10" s="4">
        <v>1020</v>
      </c>
      <c r="J10" s="2">
        <v>9</v>
      </c>
      <c r="L10" s="4">
        <v>174200</v>
      </c>
    </row>
    <row r="11" spans="2:12">
      <c r="B11" s="2">
        <v>10</v>
      </c>
      <c r="C11" s="4">
        <v>810</v>
      </c>
      <c r="D11" s="4">
        <v>1080</v>
      </c>
      <c r="G11" s="3">
        <v>174200</v>
      </c>
      <c r="I11" s="4">
        <v>1080</v>
      </c>
      <c r="J11" s="2">
        <v>10</v>
      </c>
      <c r="L11" s="4">
        <v>184920</v>
      </c>
    </row>
    <row r="12" spans="2:12">
      <c r="B12" s="2">
        <v>11</v>
      </c>
      <c r="C12" s="4">
        <v>860</v>
      </c>
      <c r="D12" s="4">
        <v>1150</v>
      </c>
      <c r="G12" s="3">
        <v>184920</v>
      </c>
      <c r="I12" s="4">
        <v>1150</v>
      </c>
      <c r="J12" s="2">
        <v>11</v>
      </c>
      <c r="L12" s="4">
        <v>195640</v>
      </c>
    </row>
    <row r="13" spans="2:12">
      <c r="B13" s="2">
        <v>12</v>
      </c>
      <c r="C13" s="4">
        <v>910</v>
      </c>
      <c r="D13" s="4">
        <v>1210</v>
      </c>
      <c r="G13" s="3">
        <v>195640</v>
      </c>
      <c r="I13" s="4">
        <v>1210</v>
      </c>
      <c r="J13" s="2">
        <v>12</v>
      </c>
      <c r="L13" s="4">
        <v>207700</v>
      </c>
    </row>
    <row r="14" spans="2:12">
      <c r="B14" s="2">
        <v>13</v>
      </c>
      <c r="C14" s="4">
        <v>970</v>
      </c>
      <c r="D14" s="4">
        <v>1300</v>
      </c>
      <c r="G14" s="3">
        <v>207700</v>
      </c>
      <c r="I14" s="4">
        <v>1300</v>
      </c>
      <c r="J14" s="2">
        <v>13</v>
      </c>
      <c r="L14" s="4">
        <v>221100</v>
      </c>
    </row>
    <row r="15" spans="2:12">
      <c r="B15" s="2">
        <v>14</v>
      </c>
      <c r="C15" s="4">
        <v>1030</v>
      </c>
      <c r="D15" s="4">
        <v>1380</v>
      </c>
      <c r="G15" s="3">
        <v>221100</v>
      </c>
      <c r="I15" s="4">
        <v>1380</v>
      </c>
      <c r="J15" s="2">
        <v>14</v>
      </c>
      <c r="L15" s="4">
        <v>234500</v>
      </c>
    </row>
    <row r="16" spans="2:12">
      <c r="B16" s="2">
        <v>15</v>
      </c>
      <c r="C16" s="4">
        <v>1090</v>
      </c>
      <c r="D16" s="4">
        <v>1460</v>
      </c>
      <c r="G16" s="3">
        <v>234500</v>
      </c>
      <c r="I16" s="4">
        <v>1460</v>
      </c>
      <c r="J16" s="2">
        <v>15</v>
      </c>
      <c r="L16" s="4">
        <v>247900</v>
      </c>
    </row>
    <row r="17" spans="2:12">
      <c r="B17" s="2">
        <v>16</v>
      </c>
      <c r="C17" s="4">
        <v>1150</v>
      </c>
      <c r="D17" s="4">
        <v>1540</v>
      </c>
      <c r="G17" s="3">
        <v>247900</v>
      </c>
      <c r="I17" s="4">
        <v>1540</v>
      </c>
      <c r="J17" s="2">
        <v>16</v>
      </c>
      <c r="L17" s="4">
        <v>261300</v>
      </c>
    </row>
    <row r="18" spans="2:12">
      <c r="B18" s="2">
        <v>17</v>
      </c>
      <c r="C18" s="4">
        <v>1210</v>
      </c>
      <c r="D18" s="4">
        <v>1620</v>
      </c>
      <c r="G18" s="3">
        <v>261300</v>
      </c>
      <c r="I18" s="4">
        <v>1620</v>
      </c>
      <c r="J18" s="2">
        <v>17</v>
      </c>
      <c r="L18" s="4">
        <v>281400</v>
      </c>
    </row>
    <row r="19" spans="2:12">
      <c r="B19" s="2">
        <v>18</v>
      </c>
      <c r="C19" s="4">
        <v>1330</v>
      </c>
      <c r="D19" s="4">
        <v>1780</v>
      </c>
      <c r="G19" s="3">
        <v>281400</v>
      </c>
      <c r="I19" s="4">
        <v>1780</v>
      </c>
      <c r="J19" s="2">
        <v>18</v>
      </c>
      <c r="L19" s="4">
        <v>308200</v>
      </c>
    </row>
    <row r="20" spans="2:12">
      <c r="B20" s="2">
        <v>19</v>
      </c>
      <c r="C20" s="4">
        <v>1450</v>
      </c>
      <c r="D20" s="4">
        <v>1950</v>
      </c>
      <c r="G20" s="3">
        <v>308200</v>
      </c>
      <c r="I20" s="4">
        <v>1950</v>
      </c>
      <c r="J20" s="2">
        <v>19</v>
      </c>
      <c r="L20" s="4">
        <v>335000</v>
      </c>
    </row>
    <row r="21" spans="2:12">
      <c r="B21" s="2">
        <v>20</v>
      </c>
      <c r="C21" s="4">
        <v>1570</v>
      </c>
      <c r="D21" s="4">
        <v>2110</v>
      </c>
      <c r="G21" s="3">
        <v>335000</v>
      </c>
      <c r="I21" s="4">
        <v>2110</v>
      </c>
      <c r="J21" s="2">
        <v>20</v>
      </c>
      <c r="L21" s="4">
        <v>361800</v>
      </c>
    </row>
    <row r="22" spans="2:12">
      <c r="B22" s="2">
        <v>21</v>
      </c>
      <c r="C22" s="4">
        <v>1690</v>
      </c>
      <c r="D22" s="4">
        <v>2270</v>
      </c>
      <c r="G22" s="3">
        <v>361800</v>
      </c>
      <c r="I22" s="4">
        <v>2270</v>
      </c>
      <c r="J22" s="2">
        <v>21</v>
      </c>
      <c r="L22" s="4">
        <v>388600</v>
      </c>
    </row>
    <row r="23" spans="2:12">
      <c r="B23" s="2">
        <v>22</v>
      </c>
      <c r="C23" s="4">
        <v>1820</v>
      </c>
      <c r="D23" s="4">
        <v>2430</v>
      </c>
      <c r="G23" s="3">
        <v>388600</v>
      </c>
      <c r="I23" s="4">
        <v>2430</v>
      </c>
      <c r="J23" s="2">
        <v>22</v>
      </c>
      <c r="L23" s="4">
        <v>415400</v>
      </c>
    </row>
    <row r="24" spans="2:12">
      <c r="B24" s="2">
        <v>23</v>
      </c>
      <c r="C24" s="4">
        <v>1940</v>
      </c>
      <c r="D24" s="4">
        <v>2600</v>
      </c>
      <c r="G24" s="3">
        <v>415400</v>
      </c>
      <c r="I24" s="4">
        <v>2600</v>
      </c>
      <c r="J24" s="2">
        <v>23</v>
      </c>
      <c r="L24" s="4">
        <v>442200</v>
      </c>
    </row>
    <row r="25" spans="2:12">
      <c r="B25" s="2">
        <v>24</v>
      </c>
      <c r="C25" s="4">
        <v>2060</v>
      </c>
      <c r="D25" s="4">
        <v>2760</v>
      </c>
      <c r="G25" s="3">
        <v>442200</v>
      </c>
      <c r="I25" s="4">
        <v>2760</v>
      </c>
      <c r="J25" s="2">
        <v>24</v>
      </c>
      <c r="L25" s="4">
        <v>469000</v>
      </c>
    </row>
    <row r="26" spans="2:12">
      <c r="B26" s="2">
        <v>25</v>
      </c>
      <c r="C26" s="4">
        <v>2180</v>
      </c>
      <c r="D26" s="4">
        <v>2920</v>
      </c>
      <c r="G26" s="3">
        <v>469000</v>
      </c>
      <c r="I26" s="4">
        <v>2920</v>
      </c>
      <c r="J26" s="2">
        <v>25</v>
      </c>
      <c r="L26" s="4">
        <v>495800</v>
      </c>
    </row>
    <row r="27" spans="2:12">
      <c r="B27" s="2">
        <v>26</v>
      </c>
      <c r="C27" s="4">
        <v>2300</v>
      </c>
      <c r="D27" s="4">
        <v>3080</v>
      </c>
      <c r="G27" s="3">
        <v>495800</v>
      </c>
      <c r="I27" s="4">
        <v>3080</v>
      </c>
      <c r="J27" s="2">
        <v>26</v>
      </c>
      <c r="L27" s="4">
        <v>529300</v>
      </c>
    </row>
    <row r="28" spans="2:12">
      <c r="B28" s="2">
        <v>27</v>
      </c>
      <c r="C28" s="4">
        <v>2480</v>
      </c>
      <c r="D28" s="4">
        <v>3330</v>
      </c>
      <c r="G28" s="3">
        <v>529300</v>
      </c>
      <c r="I28" s="4">
        <v>3330</v>
      </c>
      <c r="J28" s="2">
        <v>27</v>
      </c>
      <c r="L28" s="4">
        <v>569500</v>
      </c>
    </row>
    <row r="29" spans="2:12">
      <c r="B29" s="2">
        <v>28</v>
      </c>
      <c r="C29" s="4">
        <v>2660</v>
      </c>
      <c r="D29" s="4">
        <v>3570</v>
      </c>
      <c r="G29" s="3">
        <v>569500</v>
      </c>
      <c r="I29" s="4">
        <v>3570</v>
      </c>
      <c r="J29" s="2">
        <v>28</v>
      </c>
      <c r="L29" s="4">
        <v>609700</v>
      </c>
    </row>
    <row r="30" spans="2:12">
      <c r="B30" s="2">
        <v>29</v>
      </c>
      <c r="C30" s="4">
        <v>2850</v>
      </c>
      <c r="D30" s="4">
        <v>3820</v>
      </c>
      <c r="G30" s="3">
        <v>609700</v>
      </c>
      <c r="I30" s="4">
        <v>3820</v>
      </c>
      <c r="J30" s="2">
        <v>29</v>
      </c>
      <c r="L30" s="4">
        <v>649900</v>
      </c>
    </row>
    <row r="31" spans="2:12">
      <c r="B31" s="2">
        <v>30</v>
      </c>
      <c r="C31" s="4">
        <v>3030</v>
      </c>
      <c r="D31" s="4">
        <v>4060</v>
      </c>
      <c r="G31" s="3">
        <v>649900</v>
      </c>
      <c r="I31" s="4">
        <v>4060</v>
      </c>
      <c r="J31" s="2">
        <v>30</v>
      </c>
      <c r="L31" s="4">
        <v>690100</v>
      </c>
    </row>
    <row r="32" spans="2:12">
      <c r="B32" s="2">
        <v>31</v>
      </c>
      <c r="C32" s="4">
        <v>3210</v>
      </c>
      <c r="D32" s="4">
        <v>4300</v>
      </c>
      <c r="G32" s="3">
        <v>690100</v>
      </c>
      <c r="I32" s="4">
        <v>4300</v>
      </c>
      <c r="J32" s="2">
        <v>31</v>
      </c>
      <c r="L32" s="4">
        <v>730300</v>
      </c>
    </row>
    <row r="33" spans="2:12">
      <c r="B33" s="2">
        <v>32</v>
      </c>
      <c r="C33" s="4">
        <v>3390</v>
      </c>
      <c r="D33" s="4">
        <v>4550</v>
      </c>
      <c r="G33" s="3">
        <v>730300</v>
      </c>
      <c r="I33" s="4">
        <v>4550</v>
      </c>
      <c r="J33" s="2">
        <v>32</v>
      </c>
      <c r="L33" s="4">
        <v>770500</v>
      </c>
    </row>
    <row r="34" spans="2:12">
      <c r="B34" s="2">
        <v>33</v>
      </c>
      <c r="C34" s="4">
        <v>3580</v>
      </c>
      <c r="D34" s="4">
        <v>4790</v>
      </c>
      <c r="G34" s="3">
        <v>770500</v>
      </c>
      <c r="I34" s="4">
        <v>4790</v>
      </c>
      <c r="J34" s="2">
        <v>33</v>
      </c>
      <c r="L34" s="4">
        <v>810700</v>
      </c>
    </row>
    <row r="35" spans="2:12">
      <c r="B35" s="2">
        <v>34</v>
      </c>
      <c r="C35" s="4">
        <v>3760</v>
      </c>
      <c r="D35" s="4">
        <v>5040</v>
      </c>
      <c r="G35" s="3">
        <v>810700</v>
      </c>
      <c r="I35" s="4">
        <v>5040</v>
      </c>
      <c r="J35" s="2">
        <v>34</v>
      </c>
      <c r="L35" s="4">
        <v>850900</v>
      </c>
    </row>
    <row r="36" spans="2:12">
      <c r="B36" s="2">
        <v>35</v>
      </c>
      <c r="C36" s="4">
        <v>3940</v>
      </c>
      <c r="D36" s="4">
        <v>5280</v>
      </c>
      <c r="G36" s="3">
        <v>850900</v>
      </c>
      <c r="I36" s="4">
        <v>5280</v>
      </c>
      <c r="J36" s="2">
        <v>35</v>
      </c>
      <c r="L36" s="4">
        <v>891100</v>
      </c>
    </row>
    <row r="37" spans="2:12">
      <c r="B37" s="2">
        <v>36</v>
      </c>
      <c r="C37" s="4">
        <v>4120</v>
      </c>
      <c r="D37" s="4">
        <v>5520</v>
      </c>
      <c r="G37" s="3">
        <v>891100</v>
      </c>
      <c r="I37" s="4">
        <v>5520</v>
      </c>
      <c r="J37" s="2">
        <v>36</v>
      </c>
      <c r="L37" s="4">
        <v>931300</v>
      </c>
    </row>
    <row r="38" spans="2:12">
      <c r="B38" s="2">
        <v>37</v>
      </c>
      <c r="C38" s="4">
        <v>4300</v>
      </c>
      <c r="D38" s="4">
        <v>5770</v>
      </c>
      <c r="G38" s="3">
        <v>931300</v>
      </c>
      <c r="I38" s="4">
        <v>5770</v>
      </c>
      <c r="J38" s="2">
        <v>37</v>
      </c>
      <c r="L38" s="4">
        <v>978200</v>
      </c>
    </row>
    <row r="39" spans="2:12">
      <c r="B39" s="2">
        <v>38</v>
      </c>
      <c r="C39" s="4">
        <v>4550</v>
      </c>
      <c r="D39" s="4">
        <v>6090</v>
      </c>
      <c r="G39" s="3">
        <v>978200</v>
      </c>
      <c r="I39" s="4">
        <v>6090</v>
      </c>
      <c r="J39" s="2">
        <v>38</v>
      </c>
      <c r="L39" s="4">
        <v>1031800</v>
      </c>
    </row>
    <row r="40" spans="2:12">
      <c r="B40" s="2">
        <v>39</v>
      </c>
      <c r="C40" s="4">
        <v>4790</v>
      </c>
      <c r="D40" s="4">
        <v>6420</v>
      </c>
      <c r="G40" s="3">
        <v>1031800</v>
      </c>
      <c r="I40" s="4">
        <v>6420</v>
      </c>
      <c r="J40" s="2">
        <v>39</v>
      </c>
      <c r="L40" s="4">
        <v>1085400</v>
      </c>
    </row>
    <row r="41" spans="2:12">
      <c r="B41" s="2">
        <v>40</v>
      </c>
      <c r="C41" s="4">
        <v>5030</v>
      </c>
      <c r="D41" s="4">
        <v>6740</v>
      </c>
      <c r="G41" s="3">
        <v>1085400</v>
      </c>
      <c r="I41" s="4">
        <v>6740</v>
      </c>
      <c r="J41" s="2">
        <v>40</v>
      </c>
      <c r="L41" s="4">
        <v>1145700</v>
      </c>
    </row>
    <row r="42" spans="2:12">
      <c r="B42" s="2">
        <v>41</v>
      </c>
      <c r="C42" s="4">
        <v>5330</v>
      </c>
      <c r="D42" s="4">
        <v>7150</v>
      </c>
      <c r="G42" s="3">
        <v>1145700</v>
      </c>
      <c r="I42" s="4">
        <v>7150</v>
      </c>
      <c r="J42" s="2">
        <v>41</v>
      </c>
      <c r="L42" s="4">
        <v>1212700</v>
      </c>
    </row>
    <row r="43" spans="2:12">
      <c r="B43" s="2">
        <v>42</v>
      </c>
      <c r="C43" s="4">
        <v>5640</v>
      </c>
      <c r="D43" s="4">
        <v>7560</v>
      </c>
      <c r="G43" s="3">
        <v>1212700</v>
      </c>
      <c r="I43" s="4">
        <v>7560</v>
      </c>
      <c r="J43" s="2">
        <v>42</v>
      </c>
      <c r="L43" s="4">
        <v>1279700</v>
      </c>
    </row>
    <row r="44" spans="2:12">
      <c r="B44" s="2">
        <v>43</v>
      </c>
      <c r="C44" s="4">
        <v>5940</v>
      </c>
      <c r="D44" s="4">
        <v>7960</v>
      </c>
      <c r="G44" s="3">
        <v>1279700</v>
      </c>
      <c r="I44" s="4">
        <v>7960</v>
      </c>
      <c r="J44" s="2">
        <v>43</v>
      </c>
      <c r="L44" s="4">
        <v>1346700</v>
      </c>
    </row>
    <row r="45" spans="2:12">
      <c r="B45" s="2">
        <v>44</v>
      </c>
      <c r="C45" s="4">
        <v>6250</v>
      </c>
      <c r="D45" s="4">
        <v>8370</v>
      </c>
      <c r="G45" s="3">
        <v>1346700</v>
      </c>
      <c r="I45" s="4">
        <v>8370</v>
      </c>
      <c r="J45" s="2">
        <v>44</v>
      </c>
      <c r="L45" s="4">
        <v>1413700</v>
      </c>
    </row>
    <row r="46" spans="2:12">
      <c r="B46" s="2">
        <v>45</v>
      </c>
      <c r="C46" s="4">
        <v>6610</v>
      </c>
      <c r="D46" s="4">
        <v>8860</v>
      </c>
      <c r="G46" s="3">
        <v>1413700</v>
      </c>
      <c r="I46" s="4">
        <v>8860</v>
      </c>
      <c r="J46" s="2">
        <v>45</v>
      </c>
      <c r="L46" s="4">
        <v>1494100</v>
      </c>
    </row>
    <row r="47" spans="2:12">
      <c r="B47" s="2">
        <v>46</v>
      </c>
      <c r="C47" s="4">
        <v>6970</v>
      </c>
      <c r="D47" s="4">
        <v>9350</v>
      </c>
      <c r="G47" s="3">
        <v>1494100</v>
      </c>
      <c r="I47" s="4">
        <v>9350</v>
      </c>
      <c r="J47" s="2">
        <v>46</v>
      </c>
      <c r="L47" s="4">
        <v>1574500</v>
      </c>
    </row>
    <row r="48" spans="2:12">
      <c r="B48" s="2">
        <v>47</v>
      </c>
      <c r="C48" s="4">
        <v>7340</v>
      </c>
      <c r="D48" s="4">
        <v>9830</v>
      </c>
      <c r="G48" s="3">
        <v>1574500</v>
      </c>
      <c r="I48" s="4">
        <v>9830</v>
      </c>
      <c r="J48" s="2">
        <v>47</v>
      </c>
      <c r="L48" s="4">
        <v>1654900</v>
      </c>
    </row>
    <row r="49" spans="2:12">
      <c r="B49" s="2">
        <v>48</v>
      </c>
      <c r="C49" s="4">
        <v>7700</v>
      </c>
      <c r="D49" s="4">
        <v>10320</v>
      </c>
      <c r="G49" s="3">
        <v>1654900</v>
      </c>
      <c r="I49" s="4">
        <v>10320</v>
      </c>
      <c r="J49" s="2">
        <v>48</v>
      </c>
      <c r="L49" s="4">
        <v>1735300</v>
      </c>
    </row>
    <row r="50" spans="2:12">
      <c r="B50" s="2">
        <v>49</v>
      </c>
      <c r="C50" s="4">
        <v>8070</v>
      </c>
      <c r="D50" s="4">
        <v>10810</v>
      </c>
      <c r="G50" s="3">
        <v>1735300</v>
      </c>
      <c r="I50" s="4">
        <v>10810</v>
      </c>
      <c r="J50" s="2">
        <v>49</v>
      </c>
      <c r="L50" s="4">
        <v>1815700</v>
      </c>
    </row>
    <row r="51" spans="2:12">
      <c r="B51" s="2">
        <v>50</v>
      </c>
      <c r="C51" s="4">
        <v>8430</v>
      </c>
      <c r="D51" s="4">
        <v>11300</v>
      </c>
      <c r="G51" s="3">
        <v>1815700</v>
      </c>
      <c r="I51" s="4">
        <v>11300</v>
      </c>
      <c r="J51" s="2">
        <v>50</v>
      </c>
      <c r="L51" s="4"/>
    </row>
  </sheetData>
  <phoneticPr fontId="3"/>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提出書類一覧</vt:lpstr>
      <vt:lpstr>（別添２）事業者基本情報</vt:lpstr>
      <vt:lpstr>（別添３）支出計画書</vt:lpstr>
      <vt:lpstr>（様式第１）交付申請書※要押印</vt:lpstr>
      <vt:lpstr>（別添）役員名簿</vt:lpstr>
      <vt:lpstr>（別添３－１）人件費単価計算書</vt:lpstr>
      <vt:lpstr>（別添４）キャッシュフロー報告書および資金調達計画書</vt:lpstr>
      <vt:lpstr>（別添３－２）人件費計算根拠</vt:lpstr>
      <vt:lpstr>健保等級単価一覧表</vt:lpstr>
      <vt:lpstr>プルダウン</vt:lpstr>
      <vt:lpstr>'（別添）役員名簿'!Print_Area</vt:lpstr>
      <vt:lpstr>'（別添２）事業者基本情報'!Print_Area</vt:lpstr>
      <vt:lpstr>'（別添３）支出計画書'!Print_Area</vt:lpstr>
      <vt:lpstr>'（別添３－１）人件費単価計算書'!Print_Area</vt:lpstr>
      <vt:lpstr>'（別添３－２）人件費計算根拠'!Print_Area</vt:lpstr>
      <vt:lpstr>'（別添４）キャッシュフロー報告書および資金調達計画書'!Print_Area</vt:lpstr>
      <vt:lpstr>'（様式第１）交付申請書※要押印'!Print_Area</vt:lpstr>
      <vt:lpstr>提出書類一覧!Print_Area</vt:lpstr>
      <vt:lpstr>'（別添３）支出計画書'!Print_Titles</vt:lpstr>
      <vt:lpstr>'（別添３－２）人件費計算根拠'!Print_Titles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広樹</dc:creator>
  <cp:lastModifiedBy>masak</cp:lastModifiedBy>
  <cp:lastPrinted>2020-04-01T08:03:33Z</cp:lastPrinted>
  <dcterms:created xsi:type="dcterms:W3CDTF">2018-03-20T02:48:56Z</dcterms:created>
  <dcterms:modified xsi:type="dcterms:W3CDTF">2020-05-11T04:38:38Z</dcterms:modified>
</cp:coreProperties>
</file>