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ED084C23-669D-4417-8C39-3FCC05428669}" xr6:coauthVersionLast="44" xr6:coauthVersionMax="44" xr10:uidLastSave="{00000000-0000-0000-0000-000000000000}"/>
  <workbookProtection workbookAlgorithmName="SHA-512" workbookHashValue="jf9QwZwtJ9eUkhVEEwV47VpNTpIzuor1WRvBJA35ORNXIq2TWreVsngkwDhjtWvulsyZAcW4vQatwry7EEOMZw==" workbookSaltValue="eWCDT5kITfPIPplpn4cOdA==" workbookSpinCount="100000" lockStructure="1"/>
  <bookViews>
    <workbookView xWindow="-120" yWindow="-120" windowWidth="29040" windowHeight="15840" xr2:uid="{00000000-000D-0000-FFFF-FFFF00000000}"/>
  </bookViews>
  <sheets>
    <sheet name="提出書類一覧" sheetId="16" r:id="rId1"/>
    <sheet name="別添１　事業者基本情報【幹事社、コンソーシアム参加事業" sheetId="31" r:id="rId2"/>
    <sheet name="別添１　事業者基本情報【共同申請参加事業者】" sheetId="32" r:id="rId3"/>
    <sheet name="別添２　支出計画書" sheetId="17" r:id="rId4"/>
    <sheet name="様式第１　交付申請書【コンソーシアム申請用】" sheetId="29" r:id="rId5"/>
    <sheet name="様式第１　交付申請書【共同申請用】" sheetId="18" r:id="rId6"/>
    <sheet name="別添　役員名簿【幹事社、コンソーシアム参加事業者】" sheetId="13" r:id="rId7"/>
    <sheet name="別添　役員名簿【共同申請参加事業者】" sheetId="20" r:id="rId8"/>
    <sheet name="別添２－１人件費単価計算書【幹事社、コンソーシアム参加事業者】" sheetId="21" r:id="rId9"/>
    <sheet name="別添２－1　人件費単価計算書【共同申請参加事業者】" sheetId="8" r:id="rId10"/>
    <sheet name="別添２－2人件費計算根拠【幹事社、コンソーシアム参加事業者】" sheetId="22" r:id="rId11"/>
    <sheet name="別添２－2　人件費計算根拠【共同申請参加事業者】" sheetId="11" r:id="rId12"/>
    <sheet name="別添3-1　共同申請確認書（押印）" sheetId="23" r:id="rId13"/>
    <sheet name="別添3-2　コンソーシアム登録申請書（押印）" sheetId="24" r:id="rId14"/>
    <sheet name="別添3-3　コンソーシアム参加確認書（押印）" sheetId="28" r:id="rId15"/>
    <sheet name="健保等級単価一覧表" sheetId="9" state="hidden" r:id="rId16"/>
    <sheet name="プルダウン" sheetId="5" state="hidden" r:id="rId17"/>
  </sheets>
  <definedNames>
    <definedName name="_xlnm._FilterDatabase" localSheetId="3" hidden="1">'別添２　支出計画書'!$A$12:$K$12</definedName>
    <definedName name="_Hlk39153520" localSheetId="0">提出書類一覧!#REF!</definedName>
    <definedName name="_xlnm.Print_Area" localSheetId="0">提出書類一覧!$A$1:$G$16</definedName>
    <definedName name="_xlnm.Print_Area" localSheetId="6">'別添　役員名簿【幹事社、コンソーシアム参加事業者】'!$A$1:$I$39</definedName>
    <definedName name="_xlnm.Print_Area" localSheetId="7">'別添　役員名簿【共同申請参加事業者】'!$A$1:$I$39</definedName>
    <definedName name="_xlnm.Print_Area" localSheetId="1">'別添１　事業者基本情報【幹事社、コンソーシアム参加事業'!$A$1:$C$38</definedName>
    <definedName name="_xlnm.Print_Area" localSheetId="2">'別添１　事業者基本情報【共同申請参加事業者】'!$A$1:$C$38</definedName>
    <definedName name="_xlnm.Print_Area" localSheetId="3">'別添２　支出計画書'!$A$1:$E$32</definedName>
    <definedName name="_xlnm.Print_Area" localSheetId="9">'別添２－1　人件費単価計算書【共同申請参加事業者】'!$B$2:$H$76</definedName>
    <definedName name="_xlnm.Print_Area" localSheetId="8">'別添２－１人件費単価計算書【幹事社、コンソーシアム参加事業者】'!$B$2:$H$76</definedName>
    <definedName name="_xlnm.Print_Area" localSheetId="11">'別添２－2　人件費計算根拠【共同申請参加事業者】'!$A$1:$E$31</definedName>
    <definedName name="_xlnm.Print_Area" localSheetId="10">'別添２－2人件費計算根拠【幹事社、コンソーシアム参加事業者】'!$A$1:$E$31</definedName>
    <definedName name="_xlnm.Print_Area" localSheetId="12">'別添3-1　共同申請確認書（押印）'!$A$1:$E$19</definedName>
    <definedName name="_xlnm.Print_Area" localSheetId="13">'別添3-2　コンソーシアム登録申請書（押印）'!$A$1:$D$38</definedName>
    <definedName name="_xlnm.Print_Area" localSheetId="14">'別添3-3　コンソーシアム参加確認書（押印）'!$A$1:$E$19</definedName>
    <definedName name="_xlnm.Print_Area" localSheetId="4">'様式第１　交付申請書【コンソーシアム申請用】'!$A$1:$G$35</definedName>
    <definedName name="_xlnm.Print_Area" localSheetId="5">'様式第１　交付申請書【共同申請用】'!$A$1:$G$38</definedName>
    <definedName name="_xlnm.Print_Titles" localSheetId="3">'別添２　支出計画書'!$12:$12</definedName>
    <definedName name="_xlnm.Print_Titles" localSheetId="11">'別添２－2　人件費計算根拠【共同申請参加事業者】'!$7:$7</definedName>
    <definedName name="_xlnm.Print_Titles" localSheetId="10">'別添２－2人件費計算根拠【幹事社、コンソーシアム参加事業者】'!$7:$7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28" l="1"/>
  <c r="A8" i="23"/>
  <c r="B4" i="17"/>
  <c r="D5" i="28"/>
  <c r="D4" i="28"/>
  <c r="D7" i="24"/>
  <c r="D6" i="24"/>
  <c r="D4" i="23"/>
  <c r="D3" i="23"/>
  <c r="D3" i="11"/>
  <c r="D3" i="22"/>
  <c r="G8" i="8"/>
  <c r="G7" i="8"/>
  <c r="G8" i="21"/>
  <c r="G7" i="21"/>
  <c r="F16" i="18"/>
  <c r="F15" i="18"/>
  <c r="F14" i="18"/>
  <c r="F13" i="18"/>
  <c r="F10" i="18"/>
  <c r="F9" i="18"/>
  <c r="F8" i="18"/>
  <c r="F7" i="18"/>
  <c r="F10" i="29"/>
  <c r="F9" i="29"/>
  <c r="F8" i="29"/>
  <c r="F7" i="29"/>
  <c r="F10" i="17" l="1"/>
  <c r="D42" i="21" l="1"/>
  <c r="E16" i="21" l="1"/>
  <c r="C30" i="22" l="1"/>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C15" i="22"/>
  <c r="E15" i="22" s="1"/>
  <c r="C14" i="22"/>
  <c r="E14" i="22" s="1"/>
  <c r="C13" i="22"/>
  <c r="E13" i="22" s="1"/>
  <c r="C12" i="22"/>
  <c r="E12" i="22" s="1"/>
  <c r="C11" i="22"/>
  <c r="E11" i="22" s="1"/>
  <c r="C10" i="22"/>
  <c r="E10" i="22" s="1"/>
  <c r="C9" i="22"/>
  <c r="E9" i="22" s="1"/>
  <c r="C8" i="22"/>
  <c r="E8" i="22" s="1"/>
  <c r="C31" i="22"/>
  <c r="E31" i="22" s="1"/>
  <c r="E67" i="21"/>
  <c r="A67" i="21"/>
  <c r="E66" i="21"/>
  <c r="A66" i="21"/>
  <c r="E65" i="21"/>
  <c r="A65" i="21"/>
  <c r="E64" i="21"/>
  <c r="A64" i="21"/>
  <c r="E63" i="21"/>
  <c r="A63" i="21"/>
  <c r="E62" i="21"/>
  <c r="A62" i="21"/>
  <c r="E61" i="21"/>
  <c r="A61" i="21"/>
  <c r="E60" i="21"/>
  <c r="A60" i="21"/>
  <c r="E59" i="21"/>
  <c r="A59" i="21"/>
  <c r="E58" i="21"/>
  <c r="A58" i="21"/>
  <c r="E50" i="21"/>
  <c r="D50" i="21"/>
  <c r="A50" i="21"/>
  <c r="E49" i="21"/>
  <c r="D49" i="21"/>
  <c r="A49" i="21"/>
  <c r="E48" i="21"/>
  <c r="D48" i="21"/>
  <c r="A48" i="21"/>
  <c r="E47" i="21"/>
  <c r="D47" i="21"/>
  <c r="A47" i="21"/>
  <c r="E46" i="21"/>
  <c r="D46" i="21"/>
  <c r="A46" i="21"/>
  <c r="E45" i="21"/>
  <c r="D45" i="21"/>
  <c r="A45" i="21"/>
  <c r="E44" i="21"/>
  <c r="D44" i="21"/>
  <c r="A44" i="21"/>
  <c r="E43" i="21"/>
  <c r="D43" i="21"/>
  <c r="A43" i="21"/>
  <c r="E42" i="21"/>
  <c r="A42" i="21"/>
  <c r="E41" i="21"/>
  <c r="D41" i="21"/>
  <c r="A41" i="21"/>
  <c r="E32" i="21"/>
  <c r="A32" i="21"/>
  <c r="E31" i="21"/>
  <c r="A31" i="21"/>
  <c r="E30" i="21"/>
  <c r="A30" i="21"/>
  <c r="E29" i="21"/>
  <c r="A29" i="21"/>
  <c r="E28" i="21"/>
  <c r="A28" i="21"/>
  <c r="E27" i="21"/>
  <c r="A27" i="21"/>
  <c r="E26" i="21"/>
  <c r="A26" i="21"/>
  <c r="E25" i="21"/>
  <c r="A25" i="21"/>
  <c r="E24" i="21"/>
  <c r="A24" i="21"/>
  <c r="E23" i="21"/>
  <c r="A23" i="21"/>
  <c r="E22" i="21"/>
  <c r="A22" i="21"/>
  <c r="E21" i="21"/>
  <c r="A21" i="21"/>
  <c r="E20" i="21"/>
  <c r="A20" i="21"/>
  <c r="E19" i="21"/>
  <c r="A19" i="21"/>
  <c r="E18" i="21"/>
  <c r="A18" i="21"/>
  <c r="E17" i="21"/>
  <c r="A17" i="21"/>
  <c r="A16" i="21"/>
  <c r="C46" i="5" l="1"/>
  <c r="C11" i="5"/>
  <c r="C17" i="5"/>
  <c r="C23" i="5"/>
  <c r="C29" i="5"/>
  <c r="C35" i="5"/>
  <c r="C41" i="5"/>
  <c r="C12" i="5"/>
  <c r="C18" i="5"/>
  <c r="C24" i="5"/>
  <c r="C30" i="5"/>
  <c r="C36" i="5"/>
  <c r="C42" i="5"/>
  <c r="C7" i="5"/>
  <c r="C13" i="5"/>
  <c r="C19" i="5"/>
  <c r="C25" i="5"/>
  <c r="C31" i="5"/>
  <c r="C37" i="5"/>
  <c r="C43" i="5"/>
  <c r="C8" i="5"/>
  <c r="C14" i="5"/>
  <c r="C20" i="5"/>
  <c r="C26" i="5"/>
  <c r="C32" i="5"/>
  <c r="C38" i="5"/>
  <c r="C44" i="5"/>
  <c r="C9" i="5"/>
  <c r="C15" i="5"/>
  <c r="C21" i="5"/>
  <c r="C27" i="5"/>
  <c r="C33" i="5"/>
  <c r="C39" i="5"/>
  <c r="C45" i="5"/>
  <c r="C10" i="5"/>
  <c r="C16" i="5"/>
  <c r="C22" i="5"/>
  <c r="C28" i="5"/>
  <c r="C34" i="5"/>
  <c r="C40" i="5"/>
  <c r="E6" i="22"/>
  <c r="F11" i="17" l="1"/>
  <c r="E9" i="17" l="1"/>
  <c r="E8" i="17"/>
  <c r="E7" i="17"/>
  <c r="E6" i="17"/>
  <c r="E10" i="17" l="1"/>
  <c r="G10" i="17" s="1"/>
  <c r="C31" i="11"/>
  <c r="E31"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C18" i="11"/>
  <c r="E18" i="11" s="1"/>
  <c r="C17" i="11"/>
  <c r="E17" i="11" s="1"/>
  <c r="C16" i="11"/>
  <c r="E16" i="11" s="1"/>
  <c r="C15" i="11"/>
  <c r="E15" i="11" s="1"/>
  <c r="C14" i="11"/>
  <c r="E14" i="11" s="1"/>
  <c r="C13" i="11"/>
  <c r="E13" i="11" s="1"/>
  <c r="C12" i="11"/>
  <c r="E12" i="11" s="1"/>
  <c r="C11" i="11"/>
  <c r="E11" i="11" s="1"/>
  <c r="C10" i="11"/>
  <c r="E10" i="11" s="1"/>
  <c r="C9" i="11"/>
  <c r="E9" i="11" s="1"/>
  <c r="C8" i="11"/>
  <c r="E8" i="11" s="1"/>
  <c r="E67" i="8"/>
  <c r="A67" i="8"/>
  <c r="E66" i="8"/>
  <c r="A66" i="8"/>
  <c r="E65" i="8"/>
  <c r="A65" i="8"/>
  <c r="E64" i="8"/>
  <c r="A64" i="8"/>
  <c r="E63" i="8"/>
  <c r="A63" i="8"/>
  <c r="E62" i="8"/>
  <c r="A62" i="8"/>
  <c r="E61" i="8"/>
  <c r="A61" i="8"/>
  <c r="E60" i="8"/>
  <c r="A60" i="8"/>
  <c r="E59" i="8"/>
  <c r="A59" i="8"/>
  <c r="E58" i="8"/>
  <c r="A58" i="8"/>
  <c r="E50" i="8"/>
  <c r="D50" i="8"/>
  <c r="A50" i="8"/>
  <c r="E49" i="8"/>
  <c r="D49" i="8"/>
  <c r="A49" i="8"/>
  <c r="E48" i="8"/>
  <c r="D48" i="8"/>
  <c r="A48" i="8"/>
  <c r="E47" i="8"/>
  <c r="D47" i="8"/>
  <c r="A47" i="8"/>
  <c r="E46" i="8"/>
  <c r="D46" i="8"/>
  <c r="A46" i="8"/>
  <c r="E45" i="8"/>
  <c r="D45" i="8"/>
  <c r="A45" i="8"/>
  <c r="E44" i="8"/>
  <c r="D44" i="8"/>
  <c r="A44" i="8"/>
  <c r="E43" i="8"/>
  <c r="D43" i="8"/>
  <c r="A43" i="8"/>
  <c r="E42" i="8"/>
  <c r="D42" i="8"/>
  <c r="A42" i="8"/>
  <c r="E41" i="8"/>
  <c r="D41" i="8"/>
  <c r="A41" i="8"/>
  <c r="E32" i="8"/>
  <c r="A32" i="8"/>
  <c r="E31" i="8"/>
  <c r="A31" i="8"/>
  <c r="E30" i="8"/>
  <c r="A30" i="8"/>
  <c r="E29" i="8"/>
  <c r="A29" i="8"/>
  <c r="E28" i="8"/>
  <c r="A28" i="8"/>
  <c r="E27" i="8"/>
  <c r="A27" i="8"/>
  <c r="E26" i="8"/>
  <c r="A26" i="8"/>
  <c r="E25" i="8"/>
  <c r="A25" i="8"/>
  <c r="E24" i="8"/>
  <c r="A24" i="8"/>
  <c r="E23" i="8"/>
  <c r="A23" i="8"/>
  <c r="E22" i="8"/>
  <c r="A22" i="8"/>
  <c r="E21" i="8"/>
  <c r="A21" i="8"/>
  <c r="E20" i="8"/>
  <c r="A20" i="8"/>
  <c r="E19" i="8"/>
  <c r="A19" i="8"/>
  <c r="E18" i="8"/>
  <c r="A18" i="8"/>
  <c r="E17" i="8"/>
  <c r="A17" i="8"/>
  <c r="E16" i="8"/>
  <c r="A16" i="8"/>
  <c r="D33" i="18" l="1"/>
  <c r="D30" i="29"/>
  <c r="F9" i="5"/>
  <c r="F7" i="5"/>
  <c r="F42" i="5"/>
  <c r="F36" i="5"/>
  <c r="F30" i="5"/>
  <c r="F24" i="5"/>
  <c r="F18" i="5"/>
  <c r="F12" i="5"/>
  <c r="F41" i="5"/>
  <c r="F35" i="5"/>
  <c r="F29" i="5"/>
  <c r="F23" i="5"/>
  <c r="F17" i="5"/>
  <c r="F11" i="5"/>
  <c r="F46" i="5"/>
  <c r="F40" i="5"/>
  <c r="F34" i="5"/>
  <c r="F28" i="5"/>
  <c r="F22" i="5"/>
  <c r="F16" i="5"/>
  <c r="F10" i="5"/>
  <c r="F45" i="5"/>
  <c r="F39" i="5"/>
  <c r="F33" i="5"/>
  <c r="F27" i="5"/>
  <c r="F21" i="5"/>
  <c r="F15" i="5"/>
  <c r="F44" i="5"/>
  <c r="F38" i="5"/>
  <c r="F32" i="5"/>
  <c r="F26" i="5"/>
  <c r="F20" i="5"/>
  <c r="F14" i="5"/>
  <c r="F8" i="5"/>
  <c r="F43" i="5"/>
  <c r="F37" i="5"/>
  <c r="F31" i="5"/>
  <c r="F25" i="5"/>
  <c r="F19" i="5"/>
  <c r="F13" i="5"/>
  <c r="F30" i="29"/>
  <c r="F31" i="29" s="1"/>
  <c r="E6" i="11"/>
  <c r="C30" i="29" l="1"/>
  <c r="C31" i="29" s="1"/>
  <c r="D31" i="29"/>
  <c r="F33" i="18"/>
  <c r="F34" i="18" s="1"/>
  <c r="D34" i="18"/>
  <c r="C33" i="18"/>
  <c r="C34" i="18" s="1"/>
</calcChain>
</file>

<file path=xl/sharedStrings.xml><?xml version="1.0" encoding="utf-8"?>
<sst xmlns="http://schemas.openxmlformats.org/spreadsheetml/2006/main" count="659" uniqueCount="367">
  <si>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</si>
  <si>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</si>
  <si>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</si>
  <si>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</si>
  <si>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</si>
  <si>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</si>
  <si>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</si>
  <si>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</si>
  <si>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</si>
  <si>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</si>
  <si>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</si>
  <si>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</si>
  <si>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</si>
  <si>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</si>
  <si>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</si>
  <si>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</si>
  <si>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</si>
  <si>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</si>
  <si>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</si>
  <si>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</si>
  <si>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</si>
  <si>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</si>
  <si>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</si>
  <si>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</si>
  <si>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</si>
  <si>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</si>
  <si>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</si>
  <si>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</si>
  <si>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</si>
  <si>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</si>
  <si>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</si>
  <si>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</si>
  <si>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</si>
  <si>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</si>
  <si>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</si>
  <si>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</si>
  <si>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</si>
  <si>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</si>
  <si>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</si>
  <si>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</si>
  <si>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</si>
  <si>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</si>
  <si>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</si>
  <si>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</si>
  <si>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</si>
  <si>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</si>
  <si>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3.人件費</t>
    <rPh sb="2" eb="5">
      <t>ジンケンヒ</t>
    </rPh>
    <phoneticPr fontId="3"/>
  </si>
  <si>
    <t>4.その他諸経費</t>
    <rPh sb="4" eb="5">
      <t>タ</t>
    </rPh>
    <rPh sb="5" eb="8">
      <t>ショケイヒ</t>
    </rPh>
    <phoneticPr fontId="3"/>
  </si>
  <si>
    <t>4.その他諸経費</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</si>
  <si>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</si>
  <si>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</si>
  <si>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</si>
  <si>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</si>
  <si>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</si>
  <si>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</si>
  <si>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</si>
  <si>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</si>
  <si>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</si>
  <si>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</si>
  <si>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</si>
  <si>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</si>
  <si>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</si>
  <si>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</si>
  <si>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</si>
  <si>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</si>
  <si>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</si>
  <si>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</si>
  <si>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</si>
  <si>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</si>
  <si>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</si>
  <si>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</si>
  <si>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</si>
  <si>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</si>
  <si>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</si>
  <si>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</si>
  <si>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</si>
  <si>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</si>
  <si>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</si>
  <si>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</si>
  <si>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</si>
  <si>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</si>
  <si>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</si>
  <si>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</si>
  <si>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</si>
  <si>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</si>
  <si>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</si>
  <si>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</si>
  <si>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</si>
  <si>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</si>
  <si>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</si>
  <si>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</si>
  <si>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</si>
  <si>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</si>
  <si>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</si>
  <si>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</si>
  <si>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</si>
  <si>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</si>
  <si>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</si>
  <si>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</si>
  <si>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</si>
  <si>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</si>
  <si>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</si>
  <si>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</si>
  <si>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</si>
  <si>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</si>
  <si>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</si>
  <si>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</si>
  <si>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</si>
  <si>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</si>
  <si>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</si>
  <si>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</si>
  <si>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</si>
  <si>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</si>
  <si>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書式</t>
    <rPh sb="0" eb="2">
      <t>ショシキ</t>
    </rPh>
    <phoneticPr fontId="8"/>
  </si>
  <si>
    <t>指定
（別添２）</t>
    <rPh sb="0" eb="2">
      <t>シテイ</t>
    </rPh>
    <rPh sb="4" eb="6">
      <t>ベッテン</t>
    </rPh>
    <phoneticPr fontId="8"/>
  </si>
  <si>
    <t>自由</t>
    <rPh sb="0" eb="2">
      <t>ジユウ</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</si>
  <si>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</si>
  <si>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書類名称</t>
    <phoneticPr fontId="3"/>
  </si>
  <si>
    <t>No</t>
    <phoneticPr fontId="3"/>
  </si>
  <si>
    <t>指定
（別添）</t>
    <rPh sb="0" eb="2">
      <t>シテイ</t>
    </rPh>
    <rPh sb="4" eb="6">
      <t>ベッテン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</si>
  <si>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</si>
  <si>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</si>
  <si>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</si>
  <si>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</si>
  <si>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</si>
  <si>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</si>
  <si>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</si>
  <si>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合    計</t>
  </si>
  <si>
    <t>交付決定日　～</t>
    <phoneticPr fontId="3"/>
  </si>
  <si>
    <t>（単位：円）</t>
  </si>
  <si>
    <t>（1） 申請者の役員名簿（別添）</t>
    <phoneticPr fontId="3"/>
  </si>
  <si>
    <t>住　　　　　所</t>
    <phoneticPr fontId="8"/>
  </si>
  <si>
    <t>①</t>
    <phoneticPr fontId="3"/>
  </si>
  <si>
    <t>③</t>
    <phoneticPr fontId="3"/>
  </si>
  <si>
    <t>④</t>
    <phoneticPr fontId="3"/>
  </si>
  <si>
    <t>⑤</t>
    <phoneticPr fontId="3"/>
  </si>
  <si>
    <t>⑥</t>
    <phoneticPr fontId="3"/>
  </si>
  <si>
    <t>⑦</t>
    <phoneticPr fontId="3"/>
  </si>
  <si>
    <t>⑧</t>
    <phoneticPr fontId="3"/>
  </si>
  <si>
    <t>⑨</t>
    <phoneticPr fontId="3"/>
  </si>
  <si>
    <t>⑩</t>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</si>
  <si>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</si>
  <si>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</si>
  <si>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</si>
  <si>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</si>
  <si>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産業保安高度化推進事業費</t>
    <phoneticPr fontId="3"/>
  </si>
  <si>
    <t>Ａ</t>
  </si>
  <si>
    <t>Ｂ</t>
  </si>
  <si>
    <t>Ｃ</t>
  </si>
  <si>
    <t>Ｄ</t>
  </si>
  <si>
    <r>
      <t xml:space="preserve">担当者
</t>
    </r>
    <r>
      <rPr>
        <b/>
        <sz val="9"/>
        <rFont val="ＭＳ 明朝"/>
        <family val="1"/>
        <charset val="128"/>
      </rPr>
      <t>（プルダウン）</t>
    </r>
    <rPh sb="0" eb="3">
      <t>タントウシャ</t>
    </rPh>
    <phoneticPr fontId="3"/>
  </si>
  <si>
    <t>2020年●月●日</t>
    <rPh sb="4" eb="5">
      <t>ネン</t>
    </rPh>
    <rPh sb="6" eb="7">
      <t>ガツ</t>
    </rPh>
    <rPh sb="8" eb="9">
      <t>ニチ</t>
    </rPh>
    <phoneticPr fontId="3"/>
  </si>
  <si>
    <t>指定
（様式第１）</t>
    <phoneticPr fontId="3"/>
  </si>
  <si>
    <t>2.機材・部品・材料調達費及び、据え付け工事費</t>
    <rPh sb="2" eb="4">
      <t>キザイ</t>
    </rPh>
    <rPh sb="5" eb="7">
      <t>ブヒン</t>
    </rPh>
    <rPh sb="8" eb="10">
      <t>ザイリョウ</t>
    </rPh>
    <rPh sb="10" eb="12">
      <t>チョウタツ</t>
    </rPh>
    <rPh sb="12" eb="13">
      <t>ヒ</t>
    </rPh>
    <rPh sb="13" eb="14">
      <t>オヨ</t>
    </rPh>
    <rPh sb="16" eb="17">
      <t>ス</t>
    </rPh>
    <rPh sb="18" eb="19">
      <t>ツ</t>
    </rPh>
    <rPh sb="20" eb="22">
      <t>コウジ</t>
    </rPh>
    <rPh sb="22" eb="23">
      <t>ヒ</t>
    </rPh>
    <phoneticPr fontId="3"/>
  </si>
  <si>
    <t>　　https://www.meti.go.jp/information_2/downloadfiles/R2kenpo.pdf</t>
    <phoneticPr fontId="3"/>
  </si>
  <si>
    <t>【幹事社】人件費氏名</t>
    <rPh sb="1" eb="3">
      <t>カンジ</t>
    </rPh>
    <rPh sb="3" eb="4">
      <t>シャ</t>
    </rPh>
    <rPh sb="5" eb="8">
      <t>ジンケンヒ</t>
    </rPh>
    <rPh sb="8" eb="10">
      <t>シメイ</t>
    </rPh>
    <phoneticPr fontId="3"/>
  </si>
  <si>
    <t>【共同申請社】人件費氏名</t>
    <rPh sb="1" eb="3">
      <t>キョウドウ</t>
    </rPh>
    <rPh sb="3" eb="5">
      <t>シンセイ</t>
    </rPh>
    <rPh sb="5" eb="6">
      <t>シャ</t>
    </rPh>
    <rPh sb="7" eb="10">
      <t>ジンケンヒ</t>
    </rPh>
    <rPh sb="10" eb="12">
      <t>シメイ</t>
    </rPh>
    <phoneticPr fontId="3"/>
  </si>
  <si>
    <t xml:space="preserve">令和２年度補正　産業保安高度化推進事業費補助金
</t>
    <phoneticPr fontId="3"/>
  </si>
  <si>
    <t>法人・団体等名</t>
    <phoneticPr fontId="3"/>
  </si>
  <si>
    <t>指定
（別添１）</t>
    <rPh sb="0" eb="2">
      <t>シテイ</t>
    </rPh>
    <rPh sb="4" eb="6">
      <t>ベッテン</t>
    </rPh>
    <phoneticPr fontId="8"/>
  </si>
  <si>
    <t>想定される支出計画に基づき、補助対象支出に係る各費目の内訳および合計を算出すること。</t>
    <phoneticPr fontId="3"/>
  </si>
  <si>
    <t>他の国庫事業との重複有無
（※　同一の費用に対して、本補助金と国からの他の補助金（負担金、利子補給金並びに補助金適正化法第２条第４項第１号に掲げる補助金、および同項第２号に掲げる資金を含む。）の併用はできません。）</t>
    <rPh sb="0" eb="1">
      <t>ホカ</t>
    </rPh>
    <rPh sb="2" eb="4">
      <t>コッコ</t>
    </rPh>
    <rPh sb="4" eb="6">
      <t>ジギョウ</t>
    </rPh>
    <rPh sb="8" eb="10">
      <t>チョウフク</t>
    </rPh>
    <rPh sb="10" eb="12">
      <t>ウム</t>
    </rPh>
    <phoneticPr fontId="3"/>
  </si>
  <si>
    <t>他の国庫事業との重複はありません</t>
    <rPh sb="0" eb="1">
      <t>ホカ</t>
    </rPh>
    <rPh sb="2" eb="6">
      <t>コッコジギョウ</t>
    </rPh>
    <rPh sb="8" eb="10">
      <t>チョウフク</t>
    </rPh>
    <phoneticPr fontId="3"/>
  </si>
  <si>
    <t>2020年●月●日</t>
    <phoneticPr fontId="8"/>
  </si>
  <si>
    <t>提出日に変更</t>
    <rPh sb="0" eb="3">
      <t xml:space="preserve">テイシュツビ </t>
    </rPh>
    <rPh sb="4" eb="6">
      <t xml:space="preserve">ヘンコウ </t>
    </rPh>
    <phoneticPr fontId="45"/>
  </si>
  <si>
    <t>←（別添１）事業者基本情報の情報が反映される</t>
    <rPh sb="14" eb="16">
      <t>ジョウホウ</t>
    </rPh>
    <rPh sb="17" eb="19">
      <t>ハンエイ</t>
    </rPh>
    <phoneticPr fontId="3"/>
  </si>
  <si>
    <t>社名</t>
    <rPh sb="0" eb="2">
      <t>シャメイ</t>
    </rPh>
    <phoneticPr fontId="8"/>
  </si>
  <si>
    <t>事業責任者　役職氏名</t>
    <rPh sb="0" eb="2">
      <t>ジギョウ</t>
    </rPh>
    <rPh sb="2" eb="5">
      <t>セキニンシャ</t>
    </rPh>
    <rPh sb="6" eb="8">
      <t>ヤクショク</t>
    </rPh>
    <rPh sb="8" eb="10">
      <t>シメイ</t>
    </rPh>
    <phoneticPr fontId="8"/>
  </si>
  <si>
    <t>記</t>
    <rPh sb="0" eb="1">
      <t>キ</t>
    </rPh>
    <phoneticPr fontId="8"/>
  </si>
  <si>
    <t>以上</t>
    <rPh sb="0" eb="2">
      <t>イジョウ</t>
    </rPh>
    <phoneticPr fontId="8"/>
  </si>
  <si>
    <t>本事業における情報管理、適正な補助金運用等に関する契約等を締結すること。</t>
    <rPh sb="27" eb="28">
      <t>トウ</t>
    </rPh>
    <phoneticPr fontId="8"/>
  </si>
  <si>
    <t>２．契約締結義務</t>
    <rPh sb="2" eb="4">
      <t>ケイヤク</t>
    </rPh>
    <rPh sb="4" eb="6">
      <t>テイケツ</t>
    </rPh>
    <rPh sb="6" eb="8">
      <t>ギム</t>
    </rPh>
    <phoneticPr fontId="8"/>
  </si>
  <si>
    <t>1．事業社参加資格</t>
    <rPh sb="2" eb="4">
      <t>ジギョウ</t>
    </rPh>
    <rPh sb="4" eb="5">
      <t>シャ</t>
    </rPh>
    <rPh sb="5" eb="7">
      <t>サンカ</t>
    </rPh>
    <rPh sb="7" eb="9">
      <t>シカク</t>
    </rPh>
    <phoneticPr fontId="8"/>
  </si>
  <si>
    <t>（事業参加要件）</t>
    <rPh sb="1" eb="3">
      <t>ジギョウ</t>
    </rPh>
    <rPh sb="3" eb="5">
      <t>サンカ</t>
    </rPh>
    <rPh sb="5" eb="7">
      <t>ヨウケン</t>
    </rPh>
    <phoneticPr fontId="8"/>
  </si>
  <si>
    <t>第５条（報告会）</t>
    <phoneticPr fontId="8"/>
  </si>
  <si>
    <t>本メンバーは、必要に応じて本件事業の遂行に必要な情報を他の本メンバーに提供する。</t>
    <phoneticPr fontId="8"/>
  </si>
  <si>
    <t>第４条（情報提供）</t>
    <phoneticPr fontId="8"/>
  </si>
  <si>
    <t>本コンソーシアムは、上記申請日に成立し、事業完了日または本申請が不採択となった時に解散するものとする。</t>
    <rPh sb="10" eb="12">
      <t>ジョウキ</t>
    </rPh>
    <phoneticPr fontId="8"/>
  </si>
  <si>
    <t>第３条（成立・解散）</t>
    <phoneticPr fontId="8"/>
  </si>
  <si>
    <t>本メンバーは、申請内容が本コンソーシアムの単位で審査を受け、採否が決定されることを同意する。</t>
    <phoneticPr fontId="8"/>
  </si>
  <si>
    <t>第２条（審査対象）</t>
    <phoneticPr fontId="8"/>
  </si>
  <si>
    <t>第１条（目的）</t>
    <phoneticPr fontId="8"/>
  </si>
  <si>
    <t>（同意事項）</t>
    <rPh sb="1" eb="3">
      <t>ドウイ</t>
    </rPh>
    <rPh sb="3" eb="5">
      <t>ジコウ</t>
    </rPh>
    <phoneticPr fontId="8"/>
  </si>
  <si>
    <t>氏名</t>
    <phoneticPr fontId="3"/>
  </si>
  <si>
    <t>一般社団法人 環境共創イニシアチブ</t>
  </si>
  <si>
    <t>←自社内に書類番号の規程がある場合のみ記入（無い場合は不要）。</t>
    <phoneticPr fontId="3"/>
  </si>
  <si>
    <t>XXX-XXX（文書番号）</t>
    <phoneticPr fontId="3"/>
  </si>
  <si>
    <t>⑪</t>
    <phoneticPr fontId="3"/>
  </si>
  <si>
    <t>⑫</t>
    <phoneticPr fontId="3"/>
  </si>
  <si>
    <t>⑬</t>
    <phoneticPr fontId="3"/>
  </si>
  <si>
    <t>（別添3-1）</t>
    <rPh sb="1" eb="2">
      <t>ベツ</t>
    </rPh>
    <phoneticPr fontId="8"/>
  </si>
  <si>
    <t>●</t>
  </si>
  <si>
    <t>●　</t>
  </si>
  <si>
    <t>●</t>
    <phoneticPr fontId="3"/>
  </si>
  <si>
    <t>●
（押印）</t>
    <rPh sb="3" eb="5">
      <t>オウイン</t>
    </rPh>
    <phoneticPr fontId="3"/>
  </si>
  <si>
    <t>（別添１）</t>
    <rPh sb="1" eb="3">
      <t>ベッテン</t>
    </rPh>
    <phoneticPr fontId="3"/>
  </si>
  <si>
    <t>（別添２）支出計画書</t>
    <phoneticPr fontId="3"/>
  </si>
  <si>
    <t>（別添２－１）</t>
    <rPh sb="1" eb="3">
      <t>ベッテン</t>
    </rPh>
    <phoneticPr fontId="8"/>
  </si>
  <si>
    <t>（別添３-２）</t>
    <phoneticPr fontId="3"/>
  </si>
  <si>
    <t>（別添３-３）</t>
    <rPh sb="1" eb="2">
      <t>ベツ</t>
    </rPh>
    <phoneticPr fontId="8"/>
  </si>
  <si>
    <t>②</t>
    <phoneticPr fontId="3"/>
  </si>
  <si>
    <t>会社名</t>
    <rPh sb="0" eb="3">
      <t>カイシャメイ</t>
    </rPh>
    <phoneticPr fontId="3"/>
  </si>
  <si>
    <t>←（別添１）事業者基本情報の情報が反映される</t>
    <phoneticPr fontId="3"/>
  </si>
  <si>
    <t>←登記簿情報と一致するように記入してください。（様式第１）交付申請書に転記されます。</t>
    <rPh sb="1" eb="4">
      <t>トウキボ</t>
    </rPh>
    <rPh sb="4" eb="6">
      <t>ジョウホウ</t>
    </rPh>
    <rPh sb="7" eb="9">
      <t>イッチ</t>
    </rPh>
    <rPh sb="14" eb="16">
      <t>キニュウ</t>
    </rPh>
    <rPh sb="24" eb="26">
      <t>ヨウシキ</t>
    </rPh>
    <rPh sb="26" eb="27">
      <t>ダイ</t>
    </rPh>
    <rPh sb="29" eb="31">
      <t>コウフ</t>
    </rPh>
    <rPh sb="31" eb="34">
      <t>シンセイショ</t>
    </rPh>
    <rPh sb="35" eb="37">
      <t>テンキ</t>
    </rPh>
    <phoneticPr fontId="3"/>
  </si>
  <si>
    <t>←登記簿情報と一致するように記入してください。（様式第１）交付申請書に転記されます。</t>
    <phoneticPr fontId="3"/>
  </si>
  <si>
    <t>←SIIからの問い合わせに対して主となる担当者をご記入下さい。</t>
    <rPh sb="7" eb="8">
      <t>ト</t>
    </rPh>
    <rPh sb="9" eb="10">
      <t>ア</t>
    </rPh>
    <rPh sb="13" eb="14">
      <t>タイ</t>
    </rPh>
    <rPh sb="16" eb="17">
      <t>シュ</t>
    </rPh>
    <rPh sb="20" eb="23">
      <t>タントウシャ</t>
    </rPh>
    <rPh sb="25" eb="27">
      <t>キニュウ</t>
    </rPh>
    <rPh sb="27" eb="28">
      <t>クダ</t>
    </rPh>
    <phoneticPr fontId="3"/>
  </si>
  <si>
    <r>
      <t>←基本情報以外の住所に書類送付先にする場合は、</t>
    </r>
    <r>
      <rPr>
        <sz val="11"/>
        <color theme="1"/>
        <rFont val="ＭＳ Ｐゴシック"/>
        <family val="3"/>
        <charset val="128"/>
      </rPr>
      <t>こちらにご記入下さい。</t>
    </r>
    <rPh sb="1" eb="3">
      <t>キホン</t>
    </rPh>
    <rPh sb="3" eb="5">
      <t>ジョウホウ</t>
    </rPh>
    <rPh sb="5" eb="7">
      <t>イガイ</t>
    </rPh>
    <rPh sb="8" eb="10">
      <t>ジュウショ</t>
    </rPh>
    <rPh sb="11" eb="13">
      <t>ショルイ</t>
    </rPh>
    <rPh sb="13" eb="16">
      <t>ソウフサキ</t>
    </rPh>
    <rPh sb="19" eb="21">
      <t>バアイ</t>
    </rPh>
    <rPh sb="28" eb="30">
      <t>キニュウ</t>
    </rPh>
    <rPh sb="30" eb="31">
      <t>クダ</t>
    </rPh>
    <phoneticPr fontId="3"/>
  </si>
  <si>
    <t>※人件費は別添２「人件費計算根拠」の金額と一致させてください。</t>
    <rPh sb="1" eb="4">
      <t>ジンケンヒ</t>
    </rPh>
    <rPh sb="5" eb="7">
      <t>ベッテン</t>
    </rPh>
    <rPh sb="9" eb="12">
      <t>ジンケンヒ</t>
    </rPh>
    <rPh sb="12" eb="14">
      <t>ケイサン</t>
    </rPh>
    <rPh sb="14" eb="16">
      <t>コンキョ</t>
    </rPh>
    <rPh sb="18" eb="20">
      <t>キンガク</t>
    </rPh>
    <rPh sb="21" eb="23">
      <t>イッチ</t>
    </rPh>
    <phoneticPr fontId="3"/>
  </si>
  <si>
    <t>※人件費の単価は健保等級の単価となります。</t>
    <rPh sb="1" eb="4">
      <t>ジンケンヒ</t>
    </rPh>
    <rPh sb="5" eb="7">
      <t>タンカ</t>
    </rPh>
    <rPh sb="8" eb="10">
      <t>ケンポ</t>
    </rPh>
    <rPh sb="10" eb="12">
      <t>トウキュウ</t>
    </rPh>
    <rPh sb="13" eb="15">
      <t>タンカ</t>
    </rPh>
    <phoneticPr fontId="3"/>
  </si>
  <si>
    <t>←（別添１）事業者基本情報の情報が反映されます。</t>
    <phoneticPr fontId="3"/>
  </si>
  <si>
    <t>←（別添１）事業者基本情報の情報が反映されます。</t>
    <phoneticPr fontId="3"/>
  </si>
  <si>
    <t>←会社法上の役員を記入ください。
必要に応じて枠を追加下さい。</t>
    <rPh sb="1" eb="4">
      <t>カイシャホウ</t>
    </rPh>
    <rPh sb="4" eb="5">
      <t>ジョウ</t>
    </rPh>
    <rPh sb="6" eb="8">
      <t>ヤクイン</t>
    </rPh>
    <rPh sb="9" eb="11">
      <t>キニュウ</t>
    </rPh>
    <rPh sb="17" eb="19">
      <t>ヒツヨウ</t>
    </rPh>
    <rPh sb="20" eb="21">
      <t>オウ</t>
    </rPh>
    <rPh sb="23" eb="24">
      <t>ワク</t>
    </rPh>
    <rPh sb="25" eb="27">
      <t>ツイカ</t>
    </rPh>
    <rPh sb="27" eb="28">
      <t>クダ</t>
    </rPh>
    <phoneticPr fontId="3"/>
  </si>
  <si>
    <t>　←（別添１）事業者基本情報の情報が反映されます。</t>
    <phoneticPr fontId="3"/>
  </si>
  <si>
    <t>←入力頂いた単価は人件費計算根拠に反映されます。</t>
    <rPh sb="1" eb="3">
      <t>ニュウリョク</t>
    </rPh>
    <rPh sb="3" eb="4">
      <t>イタダ</t>
    </rPh>
    <rPh sb="6" eb="8">
      <t>タンカ</t>
    </rPh>
    <rPh sb="9" eb="12">
      <t>ジンケンヒ</t>
    </rPh>
    <rPh sb="12" eb="14">
      <t>ケイサン</t>
    </rPh>
    <rPh sb="14" eb="16">
      <t>コンキョ</t>
    </rPh>
    <rPh sb="17" eb="19">
      <t>ハンエイ</t>
    </rPh>
    <phoneticPr fontId="3"/>
  </si>
  <si>
    <t>←入力頂いた単価は人件費計算根拠に反映されます。</t>
    <phoneticPr fontId="3"/>
  </si>
  <si>
    <t>←プルダウンから類型A～Dをご選択下さい。</t>
    <rPh sb="8" eb="10">
      <t>ルイケイ</t>
    </rPh>
    <rPh sb="15" eb="17">
      <t>センタク</t>
    </rPh>
    <rPh sb="17" eb="18">
      <t>クダ</t>
    </rPh>
    <phoneticPr fontId="3"/>
  </si>
  <si>
    <t>←補助事業に要する経費は、支出計画書に入力された金額が反映されます。</t>
    <phoneticPr fontId="3"/>
  </si>
  <si>
    <t>←幹事会社名を入力下さい。</t>
    <rPh sb="1" eb="3">
      <t>カンジ</t>
    </rPh>
    <rPh sb="3" eb="5">
      <t>ガイシャ</t>
    </rPh>
    <rPh sb="5" eb="6">
      <t>メイ</t>
    </rPh>
    <rPh sb="7" eb="9">
      <t>ニュウリョク</t>
    </rPh>
    <rPh sb="9" eb="10">
      <t>クダ</t>
    </rPh>
    <phoneticPr fontId="3"/>
  </si>
  <si>
    <t>＊参加事業各社が個別に記名押印下さい。</t>
    <rPh sb="1" eb="3">
      <t>サンカ</t>
    </rPh>
    <rPh sb="3" eb="5">
      <t>ジギョウ</t>
    </rPh>
    <rPh sb="5" eb="7">
      <t>カクシャ</t>
    </rPh>
    <rPh sb="8" eb="10">
      <t>コベツ</t>
    </rPh>
    <rPh sb="11" eb="13">
      <t>キメイ</t>
    </rPh>
    <rPh sb="13" eb="15">
      <t>オウイン</t>
    </rPh>
    <rPh sb="15" eb="16">
      <t>クダ</t>
    </rPh>
    <phoneticPr fontId="3"/>
  </si>
  <si>
    <t>令和2年度補正 産業保安高度化推進事業費補助金
コンソーシアム登録申請書</t>
    <phoneticPr fontId="8"/>
  </si>
  <si>
    <t>「令和2年度補正 産業保安高度化推進事業費補助金」公募要領に記載の通り</t>
    <rPh sb="25" eb="27">
      <t>コウボ</t>
    </rPh>
    <rPh sb="27" eb="29">
      <t>ヨウリョウ</t>
    </rPh>
    <rPh sb="30" eb="32">
      <t>キサイ</t>
    </rPh>
    <rPh sb="33" eb="34">
      <t>トオ</t>
    </rPh>
    <phoneticPr fontId="8"/>
  </si>
  <si>
    <t>令和２年度補正 産業保安高度化推進事業費補助金
交付申請書</t>
    <rPh sb="5" eb="7">
      <t>ホセイ</t>
    </rPh>
    <rPh sb="8" eb="10">
      <t>サンギョウ</t>
    </rPh>
    <rPh sb="10" eb="12">
      <t>ホアン</t>
    </rPh>
    <rPh sb="12" eb="15">
      <t>コウドカ</t>
    </rPh>
    <rPh sb="15" eb="17">
      <t>スイシン</t>
    </rPh>
    <rPh sb="17" eb="19">
      <t>ジギョウ</t>
    </rPh>
    <rPh sb="19" eb="20">
      <t>ヒ</t>
    </rPh>
    <rPh sb="20" eb="23">
      <t>ホジョキン</t>
    </rPh>
    <phoneticPr fontId="3"/>
  </si>
  <si>
    <t>令和２年度補正 産業保安高度化推進事業費補助金
交付申請書</t>
    <rPh sb="5" eb="7">
      <t>ホセイ</t>
    </rPh>
    <phoneticPr fontId="3"/>
  </si>
  <si>
    <t>←補助事業に要する経費は、支出計画書
   に入力した金額が反映されます。</t>
    <phoneticPr fontId="3"/>
  </si>
  <si>
    <t>令和２年度補正 産業保安高度化推進事業費補助金
共同申請確認書</t>
    <rPh sb="0" eb="2">
      <t>レイワ</t>
    </rPh>
    <rPh sb="3" eb="5">
      <t>ネンド</t>
    </rPh>
    <rPh sb="5" eb="7">
      <t>ホセイ</t>
    </rPh>
    <rPh sb="24" eb="28">
      <t xml:space="preserve">キョウドウシンセイ </t>
    </rPh>
    <rPh sb="28" eb="31">
      <t>カクニンショ</t>
    </rPh>
    <phoneticPr fontId="8"/>
  </si>
  <si>
    <t>令和２年度補正 産業保安高度化推進事業費補助金
コンソーシアム参加確認書</t>
    <rPh sb="0" eb="2">
      <t>レイワ</t>
    </rPh>
    <rPh sb="3" eb="5">
      <t>ネンド</t>
    </rPh>
    <rPh sb="5" eb="7">
      <t>ホセイ</t>
    </rPh>
    <rPh sb="31" eb="33">
      <t>サンカ</t>
    </rPh>
    <rPh sb="33" eb="36">
      <t>カクニンショ</t>
    </rPh>
    <phoneticPr fontId="8"/>
  </si>
  <si>
    <t>←共同申請参加事業者の押印は不要です。
　＊共同申請確認書には押印が必要になります。</t>
    <rPh sb="5" eb="7">
      <t>サンカ</t>
    </rPh>
    <rPh sb="7" eb="9">
      <t>ジギョウ</t>
    </rPh>
    <rPh sb="9" eb="10">
      <t>シャ</t>
    </rPh>
    <phoneticPr fontId="3"/>
  </si>
  <si>
    <t>＊幹事社は共同申請参加事業者に記名押印するよう手配下さい。</t>
    <rPh sb="1" eb="3">
      <t>カンジ</t>
    </rPh>
    <rPh sb="3" eb="4">
      <t>シャ</t>
    </rPh>
    <rPh sb="5" eb="7">
      <t>キョウドウ</t>
    </rPh>
    <rPh sb="7" eb="9">
      <t>シンセイ</t>
    </rPh>
    <rPh sb="9" eb="11">
      <t>サンカ</t>
    </rPh>
    <rPh sb="11" eb="13">
      <t>ジギョウ</t>
    </rPh>
    <rPh sb="13" eb="14">
      <t>シャ</t>
    </rPh>
    <rPh sb="15" eb="17">
      <t>キメイ</t>
    </rPh>
    <rPh sb="17" eb="19">
      <t>オウイン</t>
    </rPh>
    <rPh sb="23" eb="25">
      <t>テハイ</t>
    </rPh>
    <rPh sb="25" eb="26">
      <t>クダ</t>
    </rPh>
    <phoneticPr fontId="3"/>
  </si>
  <si>
    <t>←幹事社、コンソーシアム参加事業者それぞれ提出が必要になります。</t>
    <rPh sb="1" eb="3">
      <t>カンジ</t>
    </rPh>
    <rPh sb="3" eb="4">
      <t>シャ</t>
    </rPh>
    <rPh sb="12" eb="14">
      <t>サンカ</t>
    </rPh>
    <rPh sb="14" eb="16">
      <t>ジギョウ</t>
    </rPh>
    <rPh sb="16" eb="17">
      <t>シャ</t>
    </rPh>
    <rPh sb="21" eb="23">
      <t>テイシュツ</t>
    </rPh>
    <rPh sb="24" eb="26">
      <t>ヒツヨウ</t>
    </rPh>
    <phoneticPr fontId="3"/>
  </si>
  <si>
    <t>（コンソーシアム参加事業者一覧）</t>
    <rPh sb="8" eb="10">
      <t>サンカ</t>
    </rPh>
    <rPh sb="10" eb="12">
      <t>ジギョウ</t>
    </rPh>
    <rPh sb="12" eb="13">
      <t>シャ</t>
    </rPh>
    <rPh sb="13" eb="15">
      <t>イチラン</t>
    </rPh>
    <phoneticPr fontId="8"/>
  </si>
  <si>
    <t>←数値入力で＃,＃＃＃人表示されます。</t>
    <rPh sb="1" eb="3">
      <t>スウチ</t>
    </rPh>
    <rPh sb="3" eb="5">
      <t>ニュウリョク</t>
    </rPh>
    <rPh sb="11" eb="12">
      <t>ヒト</t>
    </rPh>
    <rPh sb="12" eb="14">
      <t>ヒョウジ</t>
    </rPh>
    <phoneticPr fontId="3"/>
  </si>
  <si>
    <t>←数値入力で＃,＃＃＃円表示されます。</t>
    <rPh sb="1" eb="3">
      <t>スウチ</t>
    </rPh>
    <rPh sb="3" eb="5">
      <t>ニュウリョク</t>
    </rPh>
    <rPh sb="11" eb="12">
      <t>エン</t>
    </rPh>
    <rPh sb="12" eb="14">
      <t>ヒョウジ</t>
    </rPh>
    <phoneticPr fontId="3"/>
  </si>
  <si>
    <t>●</t>
    <phoneticPr fontId="3"/>
  </si>
  <si>
    <t>補助事業の目的および内容、支援計画、実績、体制等を記入すること。
（指定項目を満たしていれば、形式は問わない）
＊指定項目はHPの公募情報に掲載している補助事業概要説明書を参照のこと。</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rPh sb="57" eb="59">
      <t>シテイ</t>
    </rPh>
    <rPh sb="59" eb="61">
      <t>コウモク</t>
    </rPh>
    <rPh sb="65" eb="67">
      <t>コウボ</t>
    </rPh>
    <rPh sb="67" eb="69">
      <t>ジョウホウ</t>
    </rPh>
    <rPh sb="70" eb="72">
      <t>ケイサイ</t>
    </rPh>
    <rPh sb="76" eb="78">
      <t>ホジョ</t>
    </rPh>
    <rPh sb="78" eb="80">
      <t>ジギョウ</t>
    </rPh>
    <rPh sb="80" eb="82">
      <t>ガイヨウ</t>
    </rPh>
    <rPh sb="82" eb="85">
      <t>セツメイショ</t>
    </rPh>
    <rPh sb="86" eb="88">
      <t>サンショウ</t>
    </rPh>
    <phoneticPr fontId="8"/>
  </si>
  <si>
    <t>自由
＊項目指定
あり</t>
    <rPh sb="0" eb="2">
      <t>ジユウ</t>
    </rPh>
    <rPh sb="4" eb="6">
      <t>コウモク</t>
    </rPh>
    <rPh sb="6" eb="8">
      <t>シテイ</t>
    </rPh>
    <phoneticPr fontId="8"/>
  </si>
  <si>
    <t>事業者情報（幹事社、コンソーシアム参加事業者）</t>
    <rPh sb="0" eb="3">
      <t>ジギョウシャ</t>
    </rPh>
    <rPh sb="3" eb="5">
      <t>ジョウホウ</t>
    </rPh>
    <rPh sb="6" eb="8">
      <t>カンジ</t>
    </rPh>
    <rPh sb="8" eb="9">
      <t>シャ</t>
    </rPh>
    <rPh sb="17" eb="19">
      <t>サンカ</t>
    </rPh>
    <rPh sb="19" eb="21">
      <t>ジギョウ</t>
    </rPh>
    <rPh sb="21" eb="22">
      <t>シャ</t>
    </rPh>
    <phoneticPr fontId="3"/>
  </si>
  <si>
    <t>事業者情報（共同申請参加事業者）</t>
    <rPh sb="0" eb="3">
      <t>ジギョウシャ</t>
    </rPh>
    <rPh sb="3" eb="5">
      <t>ジョウホウ</t>
    </rPh>
    <rPh sb="6" eb="8">
      <t>キョウドウ</t>
    </rPh>
    <rPh sb="8" eb="10">
      <t>シンセイ</t>
    </rPh>
    <rPh sb="10" eb="12">
      <t>サンカ</t>
    </rPh>
    <rPh sb="12" eb="14">
      <t>ジギョウ</t>
    </rPh>
    <rPh sb="14" eb="15">
      <t>シャ</t>
    </rPh>
    <phoneticPr fontId="3"/>
  </si>
  <si>
    <t>（別添２－２）人件費計算根拠</t>
    <phoneticPr fontId="3"/>
  </si>
  <si>
    <t>コンソーシアム参加事業者　住所</t>
    <rPh sb="7" eb="9">
      <t>サンカ</t>
    </rPh>
    <rPh sb="9" eb="11">
      <t>ジギョウ</t>
    </rPh>
    <rPh sb="11" eb="12">
      <t>シャ</t>
    </rPh>
    <rPh sb="13" eb="15">
      <t>ジュウショ</t>
    </rPh>
    <phoneticPr fontId="3"/>
  </si>
  <si>
    <t>　　（幹事社、コンソーシアム参加事業者）</t>
    <rPh sb="3" eb="5">
      <t>カンジ</t>
    </rPh>
    <rPh sb="5" eb="6">
      <t>シャ</t>
    </rPh>
    <rPh sb="14" eb="16">
      <t>サンカ</t>
    </rPh>
    <rPh sb="16" eb="18">
      <t>ジギョウ</t>
    </rPh>
    <rPh sb="18" eb="19">
      <t>シャ</t>
    </rPh>
    <phoneticPr fontId="3"/>
  </si>
  <si>
    <t>（共同申請参加事業者）</t>
    <rPh sb="1" eb="3">
      <t>キョウドウ</t>
    </rPh>
    <rPh sb="3" eb="5">
      <t>シンセイ</t>
    </rPh>
    <rPh sb="5" eb="7">
      <t>サンカ</t>
    </rPh>
    <rPh sb="7" eb="9">
      <t>ジギョウ</t>
    </rPh>
    <rPh sb="9" eb="10">
      <t>シャ</t>
    </rPh>
    <phoneticPr fontId="3"/>
  </si>
  <si>
    <t>　　　（共同申請参加事業者）</t>
    <rPh sb="4" eb="6">
      <t>キョウドウ</t>
    </rPh>
    <rPh sb="6" eb="8">
      <t>シンセイ</t>
    </rPh>
    <rPh sb="8" eb="10">
      <t>サンカ</t>
    </rPh>
    <rPh sb="10" eb="12">
      <t>ジギョウ</t>
    </rPh>
    <rPh sb="12" eb="13">
      <t>シャ</t>
    </rPh>
    <phoneticPr fontId="3"/>
  </si>
  <si>
    <t>（幹事社、コンソーシアム参加事業者）</t>
    <rPh sb="1" eb="3">
      <t>カンジ</t>
    </rPh>
    <rPh sb="3" eb="4">
      <t>シャ</t>
    </rPh>
    <rPh sb="12" eb="14">
      <t>サンカ</t>
    </rPh>
    <rPh sb="14" eb="16">
      <t>ジギョウ</t>
    </rPh>
    <rPh sb="16" eb="17">
      <t>シャ</t>
    </rPh>
    <phoneticPr fontId="3"/>
  </si>
  <si>
    <t>共同申請の場合は幹事社のみ押印。共同申請参加事業者の押印は不要。</t>
    <rPh sb="0" eb="2">
      <t>キョウドウ</t>
    </rPh>
    <rPh sb="2" eb="4">
      <t>シンセイ</t>
    </rPh>
    <rPh sb="5" eb="7">
      <t>バアイ</t>
    </rPh>
    <rPh sb="8" eb="10">
      <t>カンジ</t>
    </rPh>
    <rPh sb="10" eb="11">
      <t>シャ</t>
    </rPh>
    <rPh sb="13" eb="15">
      <t>オウイン</t>
    </rPh>
    <rPh sb="16" eb="18">
      <t>キョウドウ</t>
    </rPh>
    <rPh sb="18" eb="20">
      <t>シンセイ</t>
    </rPh>
    <rPh sb="20" eb="22">
      <t>サンカ</t>
    </rPh>
    <rPh sb="22" eb="24">
      <t>ジギョウ</t>
    </rPh>
    <rPh sb="24" eb="25">
      <t>シャ</t>
    </rPh>
    <rPh sb="26" eb="28">
      <t>オウイン</t>
    </rPh>
    <rPh sb="29" eb="31">
      <t>フヨウ</t>
    </rPh>
    <phoneticPr fontId="3"/>
  </si>
  <si>
    <t>　 標題に掲げる補助金事業について、コンソーシアム幹事社は、本コンソーシアムを構成する企業又は団体のすべてが、
本申請書に記す同意事項を認め、事業参加要件を満たすことを確認し、以下の通り登録申請を行います。</t>
    <phoneticPr fontId="8"/>
  </si>
  <si>
    <t>本メンバーは、本コンソーシアムが存続する間、幹事社の要請により報告会を開催し、本件事業の進行状況について相互に報告を行い、また、本件事業の実施方法その他について協議を行う。</t>
    <rPh sb="24" eb="25">
      <t>シャ</t>
    </rPh>
    <phoneticPr fontId="8"/>
  </si>
  <si>
    <t>事業責任者　役職</t>
    <rPh sb="0" eb="2">
      <t>ジギョウ</t>
    </rPh>
    <rPh sb="2" eb="5">
      <t>セキニンシャ</t>
    </rPh>
    <rPh sb="6" eb="8">
      <t>ヤクショク</t>
    </rPh>
    <phoneticPr fontId="8"/>
  </si>
  <si>
    <t>事業責任者役職</t>
    <rPh sb="0" eb="2">
      <t>ジギョウ</t>
    </rPh>
    <rPh sb="2" eb="5">
      <t>セキニンシャ</t>
    </rPh>
    <rPh sb="5" eb="7">
      <t>ヤクショク</t>
    </rPh>
    <phoneticPr fontId="8"/>
  </si>
  <si>
    <t>事業責任者の役職と氏名を入力。事業責任者の押印で構いません。
※押印は社判である必要はありません。</t>
    <rPh sb="0" eb="2">
      <t xml:space="preserve">ジギョウシャ </t>
    </rPh>
    <rPh sb="2" eb="5">
      <t xml:space="preserve">セキニンシャ </t>
    </rPh>
    <rPh sb="6" eb="8">
      <t xml:space="preserve">ヤクショク </t>
    </rPh>
    <rPh sb="9" eb="11">
      <t xml:space="preserve">シメイヲ </t>
    </rPh>
    <rPh sb="12" eb="14">
      <t xml:space="preserve">ニュウリョク </t>
    </rPh>
    <rPh sb="15" eb="17">
      <t>ジギョウ</t>
    </rPh>
    <rPh sb="17" eb="20">
      <t>セキニンシャ</t>
    </rPh>
    <rPh sb="24" eb="25">
      <t>カマ</t>
    </rPh>
    <rPh sb="32" eb="34">
      <t xml:space="preserve">オウイン </t>
    </rPh>
    <phoneticPr fontId="45"/>
  </si>
  <si>
    <t>＊押印は登録している実印にてお願いします。</t>
    <rPh sb="1" eb="3">
      <t>オウイン</t>
    </rPh>
    <rPh sb="4" eb="6">
      <t>トウロク</t>
    </rPh>
    <rPh sb="10" eb="12">
      <t>ジツイン</t>
    </rPh>
    <rPh sb="15" eb="16">
      <t>ネガ</t>
    </rPh>
    <phoneticPr fontId="3"/>
  </si>
  <si>
    <t>下記コンソーシアム参加事業者一覧に記載されたメンバー（以下「本メンバー」という）は、コンソーシアム（以下「本コンソーシアム」という）を組み、本件事業を推進することに同意する。</t>
    <rPh sb="11" eb="13">
      <t>ジギョウ</t>
    </rPh>
    <rPh sb="13" eb="14">
      <t>シャ</t>
    </rPh>
    <phoneticPr fontId="8"/>
  </si>
  <si>
    <t>幹事社</t>
    <phoneticPr fontId="3"/>
  </si>
  <si>
    <t>共同申請参加事業者</t>
    <rPh sb="0" eb="2">
      <t>キョウドウ</t>
    </rPh>
    <rPh sb="2" eb="4">
      <t>シンセイ</t>
    </rPh>
    <rPh sb="4" eb="6">
      <t>サンカ</t>
    </rPh>
    <rPh sb="6" eb="8">
      <t>ジギョウ</t>
    </rPh>
    <rPh sb="8" eb="9">
      <t>シャ</t>
    </rPh>
    <phoneticPr fontId="3"/>
  </si>
  <si>
    <t>コンソーシアム参加事業者</t>
    <rPh sb="7" eb="9">
      <t>サンカ</t>
    </rPh>
    <rPh sb="9" eb="11">
      <t>ジギョウ</t>
    </rPh>
    <rPh sb="11" eb="12">
      <t>シャ</t>
    </rPh>
    <phoneticPr fontId="3"/>
  </si>
  <si>
    <t>※３ 時給から日給額を算出する場合には、時給額に所定労働時間を乗じた額に、※１に記入の各種手当等の額を加算して算出すること。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3" eb="45">
      <t>カクシュ</t>
    </rPh>
    <rPh sb="45" eb="47">
      <t>テアテ</t>
    </rPh>
    <rPh sb="47" eb="48">
      <t>トウ</t>
    </rPh>
    <rPh sb="49" eb="50">
      <t>ガク</t>
    </rPh>
    <rPh sb="51" eb="53">
      <t>カサン</t>
    </rPh>
    <rPh sb="55" eb="57">
      <t>サンシュツ</t>
    </rPh>
    <phoneticPr fontId="8"/>
  </si>
  <si>
    <t>別添「補助事業概要説明書」による</t>
    <phoneticPr fontId="3"/>
  </si>
  <si>
    <r>
      <t xml:space="preserve">支出計画の根拠がわかる資料
（見積書、内規等）
</t>
    </r>
    <r>
      <rPr>
        <sz val="11"/>
        <rFont val="ＭＳ Ｐ明朝"/>
        <family val="1"/>
        <charset val="128"/>
      </rPr>
      <t>＊幹事社、コンソーシアム参加事業者のみ</t>
    </r>
    <rPh sb="0" eb="2">
      <t>シシュツ</t>
    </rPh>
    <rPh sb="2" eb="4">
      <t>ケイカク</t>
    </rPh>
    <rPh sb="5" eb="7">
      <t>コンキョ</t>
    </rPh>
    <rPh sb="11" eb="13">
      <t>シリョウ</t>
    </rPh>
    <rPh sb="15" eb="18">
      <t>ミツモリショ</t>
    </rPh>
    <rPh sb="19" eb="21">
      <t>ナイキ</t>
    </rPh>
    <rPh sb="21" eb="22">
      <t>トウ</t>
    </rPh>
    <rPh sb="25" eb="27">
      <t>カンジ</t>
    </rPh>
    <rPh sb="27" eb="28">
      <t>シャ</t>
    </rPh>
    <rPh sb="36" eb="38">
      <t>サンカ</t>
    </rPh>
    <rPh sb="38" eb="40">
      <t>ジギョウ</t>
    </rPh>
    <rPh sb="40" eb="41">
      <t>シャ</t>
    </rPh>
    <phoneticPr fontId="8"/>
  </si>
  <si>
    <r>
      <t xml:space="preserve">補助事業概要説明書
</t>
    </r>
    <r>
      <rPr>
        <sz val="11"/>
        <rFont val="ＭＳ Ｐ明朝"/>
        <family val="1"/>
        <charset val="128"/>
      </rPr>
      <t>＊幹事社のみ</t>
    </r>
    <rPh sb="0" eb="2">
      <t>ホジョ</t>
    </rPh>
    <rPh sb="2" eb="4">
      <t>ジギョウ</t>
    </rPh>
    <rPh sb="4" eb="6">
      <t>ガイヨウ</t>
    </rPh>
    <rPh sb="6" eb="9">
      <t>セツメイショ</t>
    </rPh>
    <rPh sb="11" eb="13">
      <t>カンジ</t>
    </rPh>
    <rPh sb="13" eb="14">
      <t>シャ</t>
    </rPh>
    <phoneticPr fontId="8"/>
  </si>
  <si>
    <r>
      <t xml:space="preserve">支出計画書
</t>
    </r>
    <r>
      <rPr>
        <sz val="11"/>
        <color theme="1"/>
        <rFont val="ＭＳ Ｐ明朝"/>
        <family val="1"/>
        <charset val="128"/>
      </rPr>
      <t>＊幹事社、コンソーシアム参加事業者のみ</t>
    </r>
    <rPh sb="0" eb="2">
      <t>シシュツ</t>
    </rPh>
    <rPh sb="2" eb="4">
      <t>ケイカク</t>
    </rPh>
    <rPh sb="4" eb="5">
      <t>ショ</t>
    </rPh>
    <rPh sb="7" eb="9">
      <t>カンジ</t>
    </rPh>
    <rPh sb="9" eb="10">
      <t>シャ</t>
    </rPh>
    <rPh sb="18" eb="20">
      <t>サンカ</t>
    </rPh>
    <rPh sb="20" eb="22">
      <t>ジギョウ</t>
    </rPh>
    <rPh sb="22" eb="23">
      <t>シャ</t>
    </rPh>
    <phoneticPr fontId="8"/>
  </si>
  <si>
    <r>
      <t xml:space="preserve">交付申請書
</t>
    </r>
    <r>
      <rPr>
        <sz val="11"/>
        <color theme="1"/>
        <rFont val="ＭＳ Ｐ明朝"/>
        <family val="1"/>
        <charset val="128"/>
      </rPr>
      <t>＊幹事社、コンソーシアム参加事業者のみ</t>
    </r>
    <rPh sb="0" eb="2">
      <t>コウフ</t>
    </rPh>
    <rPh sb="2" eb="5">
      <t>シンセイショ</t>
    </rPh>
    <rPh sb="7" eb="9">
      <t>カンジ</t>
    </rPh>
    <rPh sb="9" eb="10">
      <t>シャ</t>
    </rPh>
    <rPh sb="18" eb="20">
      <t>サンカ</t>
    </rPh>
    <rPh sb="20" eb="22">
      <t>ジギョウ</t>
    </rPh>
    <rPh sb="22" eb="23">
      <t>シャ</t>
    </rPh>
    <phoneticPr fontId="8"/>
  </si>
  <si>
    <r>
      <t xml:space="preserve">共同申請確認書
</t>
    </r>
    <r>
      <rPr>
        <sz val="11"/>
        <color theme="1"/>
        <rFont val="ＭＳ Ｐ明朝"/>
        <family val="1"/>
        <charset val="128"/>
      </rPr>
      <t>＊共同申請参加事業者のみ</t>
    </r>
    <rPh sb="0" eb="2">
      <t>キョウドウ</t>
    </rPh>
    <rPh sb="2" eb="4">
      <t>シンセイ</t>
    </rPh>
    <rPh sb="4" eb="7">
      <t>カクニンショ</t>
    </rPh>
    <rPh sb="9" eb="11">
      <t>キョウドウ</t>
    </rPh>
    <rPh sb="11" eb="13">
      <t>シンセイ</t>
    </rPh>
    <rPh sb="13" eb="15">
      <t>サンカ</t>
    </rPh>
    <rPh sb="15" eb="17">
      <t>ジギョウ</t>
    </rPh>
    <rPh sb="17" eb="18">
      <t>シャ</t>
    </rPh>
    <phoneticPr fontId="3"/>
  </si>
  <si>
    <r>
      <t xml:space="preserve">コンソーシアム登録申請書
</t>
    </r>
    <r>
      <rPr>
        <sz val="11"/>
        <color theme="1"/>
        <rFont val="ＭＳ Ｐ明朝"/>
        <family val="1"/>
        <charset val="128"/>
      </rPr>
      <t>＊幹事社のみ</t>
    </r>
    <rPh sb="7" eb="9">
      <t>トウロク</t>
    </rPh>
    <rPh sb="9" eb="12">
      <t>シンセイショ</t>
    </rPh>
    <rPh sb="14" eb="16">
      <t>カンジ</t>
    </rPh>
    <rPh sb="16" eb="17">
      <t>シャ</t>
    </rPh>
    <phoneticPr fontId="3"/>
  </si>
  <si>
    <r>
      <t xml:space="preserve">コンソーシアム参加確認書
</t>
    </r>
    <r>
      <rPr>
        <sz val="11"/>
        <color theme="1"/>
        <rFont val="ＭＳ Ｐ明朝"/>
        <family val="1"/>
        <charset val="128"/>
      </rPr>
      <t>＊コンソーシアム参加事業者のみ</t>
    </r>
    <rPh sb="7" eb="9">
      <t>サンカ</t>
    </rPh>
    <rPh sb="9" eb="12">
      <t>カクニンショ</t>
    </rPh>
    <rPh sb="21" eb="23">
      <t>サンカ</t>
    </rPh>
    <rPh sb="23" eb="25">
      <t>ジギョウ</t>
    </rPh>
    <rPh sb="25" eb="26">
      <t>シャ</t>
    </rPh>
    <phoneticPr fontId="3"/>
  </si>
  <si>
    <t>幹事社名</t>
    <rPh sb="0" eb="2">
      <t>カンジ</t>
    </rPh>
    <rPh sb="2" eb="4">
      <t>シャメイ</t>
    </rPh>
    <rPh sb="3" eb="4">
      <t>メイ</t>
    </rPh>
    <phoneticPr fontId="3"/>
  </si>
  <si>
    <t>　　共同申請参加事業者　住所</t>
    <rPh sb="2" eb="4">
      <t xml:space="preserve">キョウドウシンセイ </t>
    </rPh>
    <rPh sb="4" eb="6">
      <t>シンセイ</t>
    </rPh>
    <rPh sb="6" eb="8">
      <t>サンカ</t>
    </rPh>
    <rPh sb="8" eb="10">
      <t>ジギョウ</t>
    </rPh>
    <rPh sb="10" eb="11">
      <t>シャ</t>
    </rPh>
    <rPh sb="12" eb="14">
      <t>ジュウショ</t>
    </rPh>
    <phoneticPr fontId="8"/>
  </si>
  <si>
    <t>財務諸表等 （単体の損益計算書（Ｐ／Ｌ）、貸借対照表（Ｂ／ Ｓ））。</t>
    <rPh sb="0" eb="2">
      <t>ザイム</t>
    </rPh>
    <rPh sb="2" eb="4">
      <t>ショヒョウ</t>
    </rPh>
    <rPh sb="4" eb="5">
      <t>トウ</t>
    </rPh>
    <rPh sb="7" eb="9">
      <t>タンタイ</t>
    </rPh>
    <rPh sb="10" eb="12">
      <t>ソンエキ</t>
    </rPh>
    <rPh sb="12" eb="15">
      <t>ケイサンショ</t>
    </rPh>
    <rPh sb="21" eb="23">
      <t>タイシャク</t>
    </rPh>
    <rPh sb="23" eb="26">
      <t>タイショウヒョウ</t>
    </rPh>
    <phoneticPr fontId="8"/>
  </si>
  <si>
    <t xml:space="preserve"> 共同申請の場合は、幹事社が共同申請参加事業者分をまとめて提出のこと。</t>
    <rPh sb="1" eb="3">
      <t>キョウドウ</t>
    </rPh>
    <rPh sb="3" eb="5">
      <t>シンセイ</t>
    </rPh>
    <rPh sb="6" eb="8">
      <t>バアイ</t>
    </rPh>
    <rPh sb="10" eb="12">
      <t>カンジ</t>
    </rPh>
    <rPh sb="12" eb="13">
      <t>シャ</t>
    </rPh>
    <rPh sb="14" eb="16">
      <t>キョウドウ</t>
    </rPh>
    <rPh sb="16" eb="18">
      <t>シンセイ</t>
    </rPh>
    <rPh sb="18" eb="20">
      <t>サンカ</t>
    </rPh>
    <rPh sb="20" eb="22">
      <t>ジギョウ</t>
    </rPh>
    <rPh sb="22" eb="23">
      <t>シャ</t>
    </rPh>
    <rPh sb="23" eb="24">
      <t>ブン</t>
    </rPh>
    <rPh sb="29" eb="31">
      <t>テイシュツ</t>
    </rPh>
    <phoneticPr fontId="3"/>
  </si>
  <si>
    <t>補助対象経費に人件費が含まれる場合のみ作成。</t>
    <rPh sb="0" eb="2">
      <t>ホジョ</t>
    </rPh>
    <rPh sb="2" eb="4">
      <t>タイショウ</t>
    </rPh>
    <rPh sb="4" eb="6">
      <t>ケイヒ</t>
    </rPh>
    <rPh sb="7" eb="10">
      <t>ジンケンヒ</t>
    </rPh>
    <rPh sb="11" eb="12">
      <t>フク</t>
    </rPh>
    <rPh sb="15" eb="17">
      <t>バアイ</t>
    </rPh>
    <rPh sb="19" eb="21">
      <t>サクセイ</t>
    </rPh>
    <phoneticPr fontId="8"/>
  </si>
  <si>
    <t>※費用細目をプルダウンから選択してください。
　選択しないと、合計金額が正しく反映されま
　せん。</t>
    <rPh sb="1" eb="3">
      <t>ヒヨウ</t>
    </rPh>
    <rPh sb="3" eb="5">
      <t>サイモク</t>
    </rPh>
    <rPh sb="13" eb="15">
      <t>センタク</t>
    </rPh>
    <rPh sb="24" eb="26">
      <t>センタク</t>
    </rPh>
    <rPh sb="31" eb="33">
      <t>ゴウケイ</t>
    </rPh>
    <rPh sb="33" eb="35">
      <t>キンガク</t>
    </rPh>
    <rPh sb="36" eb="37">
      <t>タダ</t>
    </rPh>
    <rPh sb="39" eb="41">
      <t>ハンエイ</t>
    </rPh>
    <phoneticPr fontId="3"/>
  </si>
  <si>
    <t>他の国庫事業との重複があります</t>
    <rPh sb="0" eb="1">
      <t>ホカ</t>
    </rPh>
    <rPh sb="2" eb="6">
      <t>コッコジギョウ</t>
    </rPh>
    <rPh sb="8" eb="10">
      <t>チョウフク</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</si>
  <si>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</si>
  <si>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rPh sb="19" eb="20">
      <t>ヒ</t>
    </rPh>
    <rPh sb="20" eb="23">
      <t>ホジョキン</t>
    </rPh>
    <phoneticPr fontId="3"/>
  </si>
  <si>
    <t>　←幹事社の押印。事業責任者の押印で可。
　　※社判である必要はありません。</t>
    <rPh sb="2" eb="4">
      <t>カンジ</t>
    </rPh>
    <rPh sb="4" eb="5">
      <t>シャ</t>
    </rPh>
    <rPh sb="9" eb="11">
      <t>ジギョウ</t>
    </rPh>
    <rPh sb="11" eb="14">
      <t>セキニンシャ</t>
    </rPh>
    <rPh sb="15" eb="17">
      <t>オウイン</t>
    </rPh>
    <rPh sb="18" eb="19">
      <t>カ</t>
    </rPh>
    <phoneticPr fontId="3"/>
  </si>
  <si>
    <t>事業者基本情報</t>
    <rPh sb="0" eb="3">
      <t>ジギョウシャ</t>
    </rPh>
    <rPh sb="3" eb="5">
      <t>キホン</t>
    </rPh>
    <rPh sb="5" eb="7">
      <t>ジョウホウ</t>
    </rPh>
    <phoneticPr fontId="3"/>
  </si>
  <si>
    <t>役員名簿</t>
    <rPh sb="0" eb="2">
      <t>ヤクイン</t>
    </rPh>
    <rPh sb="2" eb="4">
      <t>メイボ</t>
    </rPh>
    <phoneticPr fontId="3"/>
  </si>
  <si>
    <r>
      <rPr>
        <sz val="11"/>
        <color theme="1"/>
        <rFont val="ＭＳ Ｐゴシック"/>
        <family val="3"/>
        <charset val="128"/>
        <scheme val="minor"/>
      </rPr>
      <t>【人件費が含まれる場合のみ】</t>
    </r>
    <r>
      <rPr>
        <u/>
        <sz val="11"/>
        <color theme="10"/>
        <rFont val="ＭＳ Ｐゴシック"/>
        <family val="2"/>
        <charset val="128"/>
        <scheme val="minor"/>
      </rPr>
      <t xml:space="preserve">
</t>
    </r>
    <r>
      <rPr>
        <u/>
        <sz val="11"/>
        <color theme="10"/>
        <rFont val="ＭＳ Ｐゴシック"/>
        <family val="3"/>
        <charset val="128"/>
        <scheme val="minor"/>
      </rPr>
      <t>人件費単価計算書</t>
    </r>
    <rPh sb="1" eb="4">
      <t>ジンケンヒ</t>
    </rPh>
    <rPh sb="5" eb="6">
      <t>フク</t>
    </rPh>
    <rPh sb="9" eb="11">
      <t>バアイ</t>
    </rPh>
    <rPh sb="15" eb="18">
      <t>ジンケンヒ</t>
    </rPh>
    <rPh sb="18" eb="20">
      <t>タンカ</t>
    </rPh>
    <rPh sb="20" eb="23">
      <t>ケイサンショ</t>
    </rPh>
    <phoneticPr fontId="8"/>
  </si>
  <si>
    <r>
      <rPr>
        <sz val="11"/>
        <color theme="1"/>
        <rFont val="ＭＳ Ｐゴシック"/>
        <family val="3"/>
        <charset val="128"/>
        <scheme val="minor"/>
      </rPr>
      <t xml:space="preserve">【人件費が含まれる場合のみ】
</t>
    </r>
    <r>
      <rPr>
        <u/>
        <sz val="11"/>
        <color theme="10"/>
        <rFont val="ＭＳ Ｐゴシック"/>
        <family val="3"/>
        <charset val="128"/>
        <scheme val="minor"/>
      </rPr>
      <t>人件費計算根拠</t>
    </r>
    <rPh sb="1" eb="4">
      <t>ジンケンヒ</t>
    </rPh>
    <rPh sb="5" eb="6">
      <t>フク</t>
    </rPh>
    <rPh sb="9" eb="11">
      <t>バアイ</t>
    </rPh>
    <rPh sb="15" eb="18">
      <t>ジンケンヒ</t>
    </rPh>
    <rPh sb="18" eb="20">
      <t>ケイサン</t>
    </rPh>
    <rPh sb="20" eb="22">
      <t>コンキョ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</si>
  <si>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</si>
  <si>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</si>
  <si>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t>＊押印は登録している実印にてお願いします。</t>
    <phoneticPr fontId="3"/>
  </si>
  <si>
    <t>←別添２-１の人件費単価計算書に入力いただいた担当者から
　選択できます。
　単価は登録いただいた健保等級単価が自動入力されます。</t>
    <rPh sb="7" eb="10">
      <t>ジンケンヒ</t>
    </rPh>
    <rPh sb="10" eb="12">
      <t>タンカ</t>
    </rPh>
    <rPh sb="12" eb="15">
      <t>ケイサンショ</t>
    </rPh>
    <rPh sb="16" eb="18">
      <t>ニュウリョク</t>
    </rPh>
    <rPh sb="30" eb="32">
      <t>センタク</t>
    </rPh>
    <rPh sb="39" eb="41">
      <t>タンカ</t>
    </rPh>
    <rPh sb="42" eb="44">
      <t>トウロク</t>
    </rPh>
    <rPh sb="49" eb="51">
      <t>ケンポ</t>
    </rPh>
    <rPh sb="51" eb="53">
      <t>トウキュウ</t>
    </rPh>
    <rPh sb="53" eb="55">
      <t>タンカ</t>
    </rPh>
    <rPh sb="56" eb="58">
      <t>ジドウ</t>
    </rPh>
    <phoneticPr fontId="3"/>
  </si>
  <si>
    <t>←別添２-１の人件費単価計算書に入力いただいた担当者から
　選択できます。
　単価は登録いただいた健保等級単価が自動入力されます。</t>
    <rPh sb="7" eb="10">
      <t>ジンケンヒ</t>
    </rPh>
    <rPh sb="10" eb="12">
      <t>タンカ</t>
    </rPh>
    <rPh sb="12" eb="15">
      <t>ケイサンショ</t>
    </rPh>
    <rPh sb="16" eb="18">
      <t>ニュウリョク</t>
    </rPh>
    <rPh sb="30" eb="32">
      <t>センタク</t>
    </rPh>
    <rPh sb="39" eb="41">
      <t>タンカ</t>
    </rPh>
    <rPh sb="42" eb="44">
      <t>トウロク</t>
    </rPh>
    <rPh sb="49" eb="51">
      <t>ケンポ</t>
    </rPh>
    <rPh sb="51" eb="53">
      <t>トウキュウ</t>
    </rPh>
    <rPh sb="53" eb="55">
      <t>タンカ</t>
    </rPh>
    <phoneticPr fontId="3"/>
  </si>
  <si>
    <t>株式会社●●●</t>
  </si>
  <si>
    <t>東京都△△△区●●１丁目１番１号
●●●ビル７階</t>
    <phoneticPr fontId="3"/>
  </si>
  <si>
    <t>代表取締役</t>
  </si>
  <si>
    <t>●●　●●</t>
  </si>
  <si>
    <t>○○，○○○，○○○円</t>
    <rPh sb="10" eb="11">
      <t>エン</t>
    </rPh>
    <phoneticPr fontId="3"/>
  </si>
  <si>
    <t>○○人</t>
    <rPh sb="2" eb="3">
      <t>ニン</t>
    </rPh>
    <phoneticPr fontId="3"/>
  </si>
  <si>
    <t>○○事業部</t>
    <rPh sb="2" eb="4">
      <t>ジギョウ</t>
    </rPh>
    <rPh sb="4" eb="5">
      <t>ブ</t>
    </rPh>
    <phoneticPr fontId="3"/>
  </si>
  <si>
    <t>部長</t>
    <rPh sb="0" eb="2">
      <t>ブチョウ</t>
    </rPh>
    <phoneticPr fontId="3"/>
  </si>
  <si>
    <t>○○　○○</t>
    <phoneticPr fontId="3"/>
  </si>
  <si>
    <t>○○○-○○○○-○○○○</t>
    <phoneticPr fontId="3"/>
  </si>
  <si>
    <t>ＸＸＸＸ＠ＸＸＸ．ｃｏ．ｊｐ</t>
    <phoneticPr fontId="3"/>
  </si>
  <si>
    <t>△△　△△</t>
    <phoneticPr fontId="3"/>
  </si>
  <si>
    <t>◇◇　◇◇</t>
    <phoneticPr fontId="3"/>
  </si>
  <si>
    <t>〒○○○-○○○○</t>
    <phoneticPr fontId="3"/>
  </si>
  <si>
    <t>東京都●●●区○○１丁目２番３号
△△△ビル</t>
    <rPh sb="0" eb="2">
      <t>トウキョウ</t>
    </rPh>
    <rPh sb="2" eb="3">
      <t>ト</t>
    </rPh>
    <rPh sb="6" eb="7">
      <t>ク</t>
    </rPh>
    <rPh sb="10" eb="12">
      <t>チョウメ</t>
    </rPh>
    <rPh sb="13" eb="14">
      <t>バン</t>
    </rPh>
    <rPh sb="15" eb="16">
      <t>ゴウ</t>
    </rPh>
    <phoneticPr fontId="3"/>
  </si>
  <si>
    <t>株式会社△△△</t>
    <phoneticPr fontId="3"/>
  </si>
  <si>
    <t>東京都△△△区●●１丁目１番１号
△△△ビル７階</t>
    <phoneticPr fontId="3"/>
  </si>
  <si>
    <t>●●　●●</t>
    <phoneticPr fontId="3"/>
  </si>
  <si>
    <t>AI開発委託</t>
    <rPh sb="2" eb="4">
      <t>カイハツ</t>
    </rPh>
    <rPh sb="4" eb="6">
      <t>イタク</t>
    </rPh>
    <phoneticPr fontId="3"/>
  </si>
  <si>
    <t>〇〇センサ購入・設置工事</t>
    <rPh sb="5" eb="7">
      <t>コウニュウ</t>
    </rPh>
    <rPh sb="8" eb="10">
      <t>セッチ</t>
    </rPh>
    <rPh sb="10" eb="12">
      <t>コウジ</t>
    </rPh>
    <phoneticPr fontId="3"/>
  </si>
  <si>
    <t>関節部部品加工</t>
    <rPh sb="0" eb="2">
      <t>カンセツ</t>
    </rPh>
    <rPh sb="2" eb="3">
      <t>ブ</t>
    </rPh>
    <rPh sb="3" eb="5">
      <t>ブヒン</t>
    </rPh>
    <rPh sb="5" eb="7">
      <t>カコウ</t>
    </rPh>
    <phoneticPr fontId="3"/>
  </si>
  <si>
    <t>サーバレンタル費</t>
    <rPh sb="7" eb="8">
      <t>ヒ</t>
    </rPh>
    <phoneticPr fontId="3"/>
  </si>
  <si>
    <t>○○部品のサンプル購入費</t>
    <rPh sb="2" eb="4">
      <t>ブヒン</t>
    </rPh>
    <rPh sb="9" eb="12">
      <t>コウニュウヒ</t>
    </rPh>
    <phoneticPr fontId="3"/>
  </si>
  <si>
    <t>筐体設計・製造</t>
    <rPh sb="0" eb="2">
      <t>キョウタイ</t>
    </rPh>
    <rPh sb="2" eb="4">
      <t>セッケイ</t>
    </rPh>
    <rPh sb="5" eb="7">
      <t>セイゾウ</t>
    </rPh>
    <phoneticPr fontId="3"/>
  </si>
  <si>
    <t>AI開発に伴うクラウドサービス〇〇利用費</t>
    <rPh sb="2" eb="4">
      <t>カイハツ</t>
    </rPh>
    <rPh sb="5" eb="6">
      <t>トモナ</t>
    </rPh>
    <rPh sb="17" eb="19">
      <t>リヨウ</t>
    </rPh>
    <rPh sb="19" eb="20">
      <t>ヒ</t>
    </rPh>
    <phoneticPr fontId="3"/>
  </si>
  <si>
    <t>システム開発業務</t>
    <rPh sb="4" eb="6">
      <t>カイハツ</t>
    </rPh>
    <rPh sb="6" eb="8">
      <t>ギョウム</t>
    </rPh>
    <phoneticPr fontId="3"/>
  </si>
  <si>
    <t>□□社見積書（添付1）</t>
    <rPh sb="2" eb="3">
      <t>シャ</t>
    </rPh>
    <rPh sb="3" eb="6">
      <t>ミツモリショ</t>
    </rPh>
    <rPh sb="7" eb="9">
      <t>テンプ</t>
    </rPh>
    <phoneticPr fontId="3"/>
  </si>
  <si>
    <t>○○社見積書（添付2-1）
▲▲社見積書（添付2-2）</t>
    <rPh sb="2" eb="3">
      <t>シャ</t>
    </rPh>
    <rPh sb="3" eb="6">
      <t>ミツモリショ</t>
    </rPh>
    <rPh sb="16" eb="17">
      <t>シャ</t>
    </rPh>
    <rPh sb="17" eb="20">
      <t>ミツモリショ</t>
    </rPh>
    <rPh sb="21" eb="23">
      <t>テンプ</t>
    </rPh>
    <phoneticPr fontId="3"/>
  </si>
  <si>
    <t>過去実績より概算（添付3）</t>
    <rPh sb="0" eb="2">
      <t>カコ</t>
    </rPh>
    <rPh sb="2" eb="4">
      <t>ジッセキ</t>
    </rPh>
    <rPh sb="6" eb="8">
      <t>ガイサン</t>
    </rPh>
    <rPh sb="9" eb="11">
      <t>テンプ</t>
    </rPh>
    <phoneticPr fontId="3"/>
  </si>
  <si>
    <t>○○社見積書（添付4））</t>
    <rPh sb="2" eb="3">
      <t>シャ</t>
    </rPh>
    <rPh sb="3" eb="6">
      <t>ミツモリショ</t>
    </rPh>
    <phoneticPr fontId="3"/>
  </si>
  <si>
    <t>○○社見積書（添付5-1）
▲▲社見積書（添付5-2）</t>
    <rPh sb="2" eb="3">
      <t>シャ</t>
    </rPh>
    <rPh sb="3" eb="6">
      <t>ミツモリショ</t>
    </rPh>
    <rPh sb="16" eb="17">
      <t>シャ</t>
    </rPh>
    <rPh sb="17" eb="20">
      <t>ミツモリショ</t>
    </rPh>
    <rPh sb="21" eb="23">
      <t>テンプ</t>
    </rPh>
    <phoneticPr fontId="3"/>
  </si>
  <si>
    <t>○○社見積書（添付6）</t>
    <rPh sb="2" eb="3">
      <t>シャ</t>
    </rPh>
    <rPh sb="3" eb="6">
      <t>ミツモリショ</t>
    </rPh>
    <phoneticPr fontId="3"/>
  </si>
  <si>
    <t>〇〇社見積書（添付7）</t>
    <rPh sb="2" eb="3">
      <t>シャ</t>
    </rPh>
    <rPh sb="3" eb="6">
      <t>ミツモリショ</t>
    </rPh>
    <rPh sb="7" eb="9">
      <t>テンプ</t>
    </rPh>
    <phoneticPr fontId="3"/>
  </si>
  <si>
    <t>A氏：○万円×○時間（別添●-●参照）</t>
    <phoneticPr fontId="3"/>
  </si>
  <si>
    <t>〇〇〇実証事業</t>
    <phoneticPr fontId="3"/>
  </si>
  <si>
    <t>202●年●月●日</t>
    <phoneticPr fontId="3"/>
  </si>
  <si>
    <t>クンレン　ジッシ</t>
  </si>
  <si>
    <t>訓練　実施</t>
  </si>
  <si>
    <t>S</t>
  </si>
  <si>
    <t>M</t>
  </si>
  <si>
    <t>株式会社訓練</t>
    <rPh sb="0" eb="4">
      <t>カブシキカイシャ</t>
    </rPh>
    <rPh sb="4" eb="6">
      <t>クンレン</t>
    </rPh>
    <phoneticPr fontId="3"/>
  </si>
  <si>
    <t>代表取締役社長</t>
    <rPh sb="0" eb="7">
      <t>ダイヒョウトリシマリヤクシャチョウ</t>
    </rPh>
    <phoneticPr fontId="3"/>
  </si>
  <si>
    <t>トウホク　イチロウ</t>
  </si>
  <si>
    <t>東北　一郎</t>
    <rPh sb="0" eb="2">
      <t>トウホク</t>
    </rPh>
    <rPh sb="3" eb="5">
      <t>イチロウ</t>
    </rPh>
    <phoneticPr fontId="3"/>
  </si>
  <si>
    <t>株式会社訓練</t>
  </si>
  <si>
    <t>常務取締役</t>
    <rPh sb="0" eb="5">
      <t>ジョウムトリシマリヤク</t>
    </rPh>
    <phoneticPr fontId="3"/>
  </si>
  <si>
    <t>ｶﾝｻｲ ﾊﾅｺ</t>
  </si>
  <si>
    <t>関西　花子</t>
  </si>
  <si>
    <t>F</t>
  </si>
  <si>
    <t>取締役営業本部長</t>
    <rPh sb="0" eb="3">
      <t>トリシマリヤク</t>
    </rPh>
    <rPh sb="3" eb="8">
      <t>エイギョウホンブチョウ</t>
    </rPh>
    <phoneticPr fontId="3"/>
  </si>
  <si>
    <t>代表取締役　○○　○○</t>
    <rPh sb="0" eb="2">
      <t>ダイヒョウ</t>
    </rPh>
    <rPh sb="2" eb="5">
      <t>トリシマリヤク</t>
    </rPh>
    <phoneticPr fontId="3"/>
  </si>
  <si>
    <t>○○ ○○</t>
  </si>
  <si>
    <t>○年○月○日より勤務開始。労働条件通知書の内容を基に記入。</t>
  </si>
  <si>
    <t>・・・・・・・・・・・・</t>
  </si>
  <si>
    <t>年俸制：月給額＝年俸３６０万円/１２か月</t>
  </si>
  <si>
    <t>月給制</t>
  </si>
  <si>
    <t>月給制</t>
    <phoneticPr fontId="3"/>
  </si>
  <si>
    <t>●● 三郎</t>
  </si>
  <si>
    <t>◆◆ 四朗</t>
  </si>
  <si>
    <t>日給額＝日給８０００円+１日あたり通勤手当８００円</t>
  </si>
  <si>
    <t>日給額＝時給１０００円×７時間+（１日あたり通勤手当８００円）</t>
  </si>
  <si>
    <t>＊年俸の場合などは、月給額の計算の根拠を記入すること。</t>
    <rPh sb="1" eb="3">
      <t>ネンポウ</t>
    </rPh>
    <rPh sb="4" eb="6">
      <t>バアイ</t>
    </rPh>
    <rPh sb="10" eb="12">
      <t>ゲッキュウ</t>
    </rPh>
    <rPh sb="12" eb="13">
      <t>ガク</t>
    </rPh>
    <rPh sb="14" eb="16">
      <t>ケイサン</t>
    </rPh>
    <rPh sb="17" eb="19">
      <t>コンキョ</t>
    </rPh>
    <rPh sb="20" eb="22">
      <t>キニュウ</t>
    </rPh>
    <phoneticPr fontId="3"/>
  </si>
  <si>
    <t>＊年俸の場合などは、月給額の計算根拠を記入すること。</t>
    <rPh sb="1" eb="3">
      <t>ネンポウ</t>
    </rPh>
    <rPh sb="4" eb="6">
      <t>バアイ</t>
    </rPh>
    <rPh sb="10" eb="12">
      <t>ゲッキュウ</t>
    </rPh>
    <rPh sb="12" eb="13">
      <t>ガク</t>
    </rPh>
    <rPh sb="14" eb="16">
      <t>ケイサン</t>
    </rPh>
    <rPh sb="16" eb="18">
      <t>コンキョ</t>
    </rPh>
    <rPh sb="19" eb="21">
      <t>キニュウ</t>
    </rPh>
    <phoneticPr fontId="3"/>
  </si>
  <si>
    <t>設計・開発</t>
  </si>
  <si>
    <t>コーディネーター・ＰＭ</t>
  </si>
  <si>
    <t>○○部長</t>
    <rPh sb="2" eb="4">
      <t>ブチョウ</t>
    </rPh>
    <phoneticPr fontId="3"/>
  </si>
  <si>
    <t>代表取締役</t>
    <rPh sb="0" eb="2">
      <t>ダイヒョウ</t>
    </rPh>
    <rPh sb="2" eb="5">
      <t>トリシマリヤク</t>
    </rPh>
    <phoneticPr fontId="3"/>
  </si>
  <si>
    <t>〇〇　〇〇</t>
    <phoneticPr fontId="3"/>
  </si>
  <si>
    <t>株式会社○○　△△</t>
    <rPh sb="0" eb="4">
      <t>カブシキガイシャ</t>
    </rPh>
    <phoneticPr fontId="3"/>
  </si>
  <si>
    <t>△△　□□株式会社</t>
    <rPh sb="5" eb="9">
      <t>カブシキガイシャ</t>
    </rPh>
    <phoneticPr fontId="3"/>
  </si>
  <si>
    <t>□□　□□</t>
    <phoneticPr fontId="3"/>
  </si>
  <si>
    <t>株式会社●●●</t>
    <phoneticPr fontId="3"/>
  </si>
  <si>
    <t>←社判である必要はありません。</t>
    <rPh sb="1" eb="3">
      <t>シャバン</t>
    </rPh>
    <rPh sb="6" eb="8">
      <t>ヒツヨウ</t>
    </rPh>
    <phoneticPr fontId="3"/>
  </si>
  <si>
    <t>２／３</t>
    <phoneticPr fontId="3"/>
  </si>
  <si>
    <t>指定
（別添２-１）</t>
    <rPh sb="0" eb="2">
      <t>シテイ</t>
    </rPh>
    <rPh sb="4" eb="6">
      <t>ベッテン</t>
    </rPh>
    <phoneticPr fontId="8"/>
  </si>
  <si>
    <t>指定
（別添２-２）</t>
    <rPh sb="0" eb="2">
      <t>シテイ</t>
    </rPh>
    <rPh sb="4" eb="6">
      <t>ベッテン</t>
    </rPh>
    <phoneticPr fontId="8"/>
  </si>
  <si>
    <t>指定
（別添３-１）</t>
    <rPh sb="4" eb="6">
      <t>ベッテン</t>
    </rPh>
    <phoneticPr fontId="3"/>
  </si>
  <si>
    <t>指定
（別添３-２）</t>
    <rPh sb="4" eb="6">
      <t>ベッテン</t>
    </rPh>
    <phoneticPr fontId="3"/>
  </si>
  <si>
    <t>指定
（別添３-３）</t>
    <rPh sb="4" eb="6">
      <t>ベッテン</t>
    </rPh>
    <phoneticPr fontId="3"/>
  </si>
  <si>
    <r>
      <t xml:space="preserve">J-Startup以外の場合はスタートアップに該当すると考える根拠を記載
</t>
    </r>
    <r>
      <rPr>
        <sz val="9"/>
        <color rgb="FFFF0000"/>
        <rFont val="ＭＳ Ｐ明朝"/>
        <family val="1"/>
        <charset val="128"/>
      </rPr>
      <t>※スタートアップ対象事業者のみ記載</t>
    </r>
    <rPh sb="9" eb="11">
      <t>イガイ</t>
    </rPh>
    <rPh sb="12" eb="14">
      <t>バアイ</t>
    </rPh>
    <rPh sb="23" eb="25">
      <t>ガイトウ</t>
    </rPh>
    <rPh sb="28" eb="29">
      <t>カンガ</t>
    </rPh>
    <rPh sb="31" eb="33">
      <t>コンキョ</t>
    </rPh>
    <rPh sb="34" eb="36">
      <t>キサイ</t>
    </rPh>
    <phoneticPr fontId="3"/>
  </si>
  <si>
    <r>
      <t xml:space="preserve">J-Startupへの該当
</t>
    </r>
    <r>
      <rPr>
        <sz val="9"/>
        <color rgb="FFFF0000"/>
        <rFont val="ＭＳ Ｐ明朝"/>
        <family val="1"/>
        <charset val="128"/>
      </rPr>
      <t>※スタートアップ対象事業者のみ記載</t>
    </r>
    <rPh sb="11" eb="13">
      <t>ガイトウ</t>
    </rPh>
    <rPh sb="29" eb="31">
      <t>キサイ</t>
    </rPh>
    <phoneticPr fontId="3"/>
  </si>
  <si>
    <t>スタートアップ
要件確認</t>
    <rPh sb="8" eb="10">
      <t>ヨウケン</t>
    </rPh>
    <rPh sb="10" eb="12">
      <t>カクニン</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</si>
  <si>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</si>
  <si>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・・・・・・・・・・・・・・といった事業を展開しているため。</t>
    <rPh sb="18" eb="20">
      <t>ジギョウ</t>
    </rPh>
    <rPh sb="21" eb="23">
      <t>テンカイ</t>
    </rPh>
    <phoneticPr fontId="3"/>
  </si>
  <si>
    <t>○○○○（代表）、○○○○（個人）、○○○○キャピタル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</si>
</sst>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3" formatCode="_ * #,##0.00_ ;_ * \-#,##0.00_ ;_ * &quot;-&quot;??_ ;_ @_ "/>
    <numFmt numFmtId="176" formatCode="&quot;¥&quot;#,##0_);[Red]\(&quot;¥&quot;#,##0\)"/>
    <numFmt numFmtId="177" formatCode="[$-F800]dddd\,\ mmmm\ dd\,\ yyyy"/>
    <numFmt numFmtId="178" formatCode="#\ ?/2"/>
    <numFmt numFmtId="179" formatCode="0;;;@"/>
  </numFmts>
  <fonts count="74">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sz val="11"/>
      <color rgb="FFFF0000"/>
      <name val="ＭＳ 明朝"/>
      <family val="1"/>
      <charset val="128"/>
    </font>
    <font>
      <b/>
      <sz val="12"/>
      <color rgb="FF333333"/>
      <name val="游ゴシック"/>
      <family val="3"/>
      <charset val="128"/>
    </font>
    <font>
      <sz val="11"/>
      <color rgb="FFFF0000"/>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6"/>
      <name val="ＭＳ Ｐゴシック"/>
      <family val="3"/>
      <charset val="128"/>
      <scheme val="minor"/>
    </font>
    <font>
      <sz val="10"/>
      <color theme="1" tint="0.249977111117893"/>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
      <sz val="8"/>
      <color theme="1" tint="0.249977111117893"/>
      <name val="ＭＳ Ｐゴシック"/>
      <family val="3"/>
      <charset val="128"/>
      <scheme val="minor"/>
    </font>
    <font>
      <sz val="11"/>
      <color theme="1"/>
      <name val="ＭＳ Ｐゴシック (本文)"/>
      <family val="3"/>
      <charset val="128"/>
    </font>
    <font>
      <sz val="10"/>
      <color theme="1"/>
      <name val="ＭＳ Ｐゴシック (本文)"/>
      <family val="3"/>
      <charset val="128"/>
    </font>
    <font>
      <sz val="12"/>
      <color theme="1"/>
      <name val="ＭＳ Ｐ明朝"/>
      <family val="1"/>
      <charset val="128"/>
    </font>
    <font>
      <b/>
      <sz val="16"/>
      <color theme="1"/>
      <name val="ＭＳ Ｐ明朝"/>
      <family val="1"/>
      <charset val="128"/>
    </font>
    <font>
      <sz val="18"/>
      <name val="Arial"/>
      <family val="2"/>
    </font>
    <font>
      <sz val="8"/>
      <color rgb="FF000000"/>
      <name val="Meiryo UI"/>
      <family val="3"/>
      <charset val="128"/>
    </font>
    <font>
      <sz val="11"/>
      <color rgb="FF000000"/>
      <name val="Meiryo UI"/>
      <family val="3"/>
      <charset val="128"/>
    </font>
    <font>
      <sz val="11"/>
      <color rgb="FFFF0000"/>
      <name val="ＭＳ Ｐゴシック"/>
      <family val="3"/>
      <charset val="128"/>
      <scheme val="minor"/>
    </font>
    <font>
      <sz val="12"/>
      <color theme="1"/>
      <name val="ＭＳ 明朝"/>
      <family val="1"/>
      <charset val="128"/>
    </font>
    <font>
      <sz val="14"/>
      <name val="ＭＳ Ｐゴシック"/>
      <family val="3"/>
      <charset val="128"/>
      <scheme val="minor"/>
    </font>
    <font>
      <sz val="11"/>
      <color theme="3"/>
      <name val="ＭＳ Ｐ明朝"/>
      <family val="1"/>
      <charset val="128"/>
    </font>
    <font>
      <sz val="14"/>
      <color theme="1"/>
      <name val="ＭＳ Ｐ明朝"/>
      <family val="1"/>
      <charset val="128"/>
    </font>
    <font>
      <u/>
      <sz val="11"/>
      <color theme="10"/>
      <name val="ＭＳ Ｐゴシック"/>
      <family val="3"/>
      <charset val="128"/>
      <scheme val="minor"/>
    </font>
    <font>
      <b/>
      <sz val="16"/>
      <name val="ＭＳ 明朝"/>
      <family val="1"/>
      <charset val="128"/>
    </font>
    <font>
      <sz val="12"/>
      <color rgb="FFFF0000"/>
      <name val="ＭＳ Ｐ明朝"/>
      <family val="1"/>
      <charset val="128"/>
    </font>
    <font>
      <sz val="10"/>
      <color theme="0"/>
      <name val="Meiryo UI"/>
      <family val="3"/>
      <charset val="128"/>
    </font>
    <font>
      <sz val="8"/>
      <color theme="0"/>
      <name val="Meiryo UI"/>
      <family val="3"/>
      <charset val="128"/>
    </font>
    <font>
      <sz val="11"/>
      <color rgb="FF00B0F0"/>
      <name val="ＭＳ Ｐ明朝"/>
      <family val="1"/>
      <charset val="128"/>
    </font>
    <font>
      <sz val="11"/>
      <color rgb="FF00B0F0"/>
      <name val="ＭＳ 明朝"/>
      <family val="1"/>
      <charset val="128"/>
    </font>
    <font>
      <sz val="10"/>
      <color rgb="FF00B0F0"/>
      <name val="ＭＳ Ｐ明朝"/>
      <family val="1"/>
      <charset val="128"/>
    </font>
    <font>
      <sz val="14"/>
      <color rgb="FF00B0F0"/>
      <name val="ＭＳ 明朝"/>
      <family val="1"/>
      <charset val="128"/>
    </font>
    <font>
      <sz val="12"/>
      <color rgb="FF00B0F0"/>
      <name val="ＭＳ 明朝"/>
      <family val="1"/>
      <charset val="128"/>
    </font>
    <font>
      <sz val="9"/>
      <color rgb="FFFF0000"/>
      <name val="ＭＳ Ｐ明朝"/>
      <family val="1"/>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thin">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8" fillId="0" borderId="0" applyFill="0" applyBorder="0" applyAlignment="0" applyProtection="0"/>
    <xf numFmtId="176" fontId="5" fillId="0" borderId="0" applyFont="0" applyFill="0" applyBorder="0" applyAlignment="0" applyProtection="0">
      <alignment vertical="center"/>
    </xf>
    <xf numFmtId="0" fontId="29"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2" fillId="0" borderId="0" applyNumberFormat="0" applyFill="0" applyBorder="0" applyAlignment="0" applyProtection="0">
      <alignment vertical="center"/>
    </xf>
  </cellStyleXfs>
  <cellXfs count="302">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0" fontId="0" fillId="0" borderId="0" xfId="0" applyAlignment="1">
      <alignment vertical="center" wrapText="1"/>
    </xf>
    <xf numFmtId="0" fontId="22" fillId="0" borderId="0" xfId="0" applyFont="1">
      <alignment vertical="center"/>
    </xf>
    <xf numFmtId="0" fontId="22" fillId="0" borderId="3" xfId="0" applyFont="1" applyBorder="1" applyAlignment="1">
      <alignment horizontal="center" vertical="center"/>
    </xf>
    <xf numFmtId="0" fontId="23" fillId="0" borderId="3" xfId="0" applyFont="1" applyBorder="1" applyAlignment="1">
      <alignment vertical="center" wrapText="1"/>
    </xf>
    <xf numFmtId="0" fontId="22" fillId="0" borderId="0" xfId="0" applyFont="1" applyProtection="1">
      <alignment vertical="center"/>
    </xf>
    <xf numFmtId="0" fontId="24" fillId="5" borderId="3" xfId="8" applyFont="1" applyFill="1" applyBorder="1" applyAlignment="1" applyProtection="1">
      <alignment horizontal="center" vertical="center"/>
    </xf>
    <xf numFmtId="0" fontId="16" fillId="0" borderId="3" xfId="8" applyFont="1" applyBorder="1" applyAlignment="1" applyProtection="1">
      <alignment horizontal="center" vertical="center" wrapText="1"/>
    </xf>
    <xf numFmtId="0" fontId="33"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0" fontId="20"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7"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8"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19" fillId="0" borderId="18"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18" fillId="4" borderId="2" xfId="1" applyFont="1" applyFill="1" applyBorder="1" applyProtection="1">
      <alignment vertical="center"/>
    </xf>
    <xf numFmtId="38" fontId="2" fillId="2" borderId="0" xfId="1" applyFont="1" applyFill="1" applyProtection="1">
      <alignment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38" fontId="17" fillId="4" borderId="3" xfId="1" applyFont="1" applyFill="1" applyBorder="1" applyProtection="1">
      <alignment vertical="center"/>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6" fillId="0" borderId="0" xfId="2" applyFont="1" applyProtection="1">
      <alignment vertical="center"/>
    </xf>
    <xf numFmtId="0" fontId="16" fillId="0" borderId="0" xfId="2" applyFont="1" applyAlignment="1" applyProtection="1">
      <alignment horizontal="right" vertical="center"/>
    </xf>
    <xf numFmtId="0" fontId="16" fillId="0" borderId="0" xfId="2" applyFont="1" applyAlignment="1" applyProtection="1">
      <alignment horizontal="right" vertical="top"/>
    </xf>
    <xf numFmtId="0" fontId="16" fillId="0" borderId="0" xfId="2" applyFont="1" applyAlignment="1" applyProtection="1">
      <alignment horizontal="left" vertical="center"/>
    </xf>
    <xf numFmtId="0" fontId="35" fillId="0" borderId="0" xfId="0" applyFont="1" applyProtection="1">
      <alignment vertical="center"/>
    </xf>
    <xf numFmtId="0" fontId="16" fillId="0" borderId="3" xfId="0" applyFont="1" applyBorder="1" applyAlignment="1" applyProtection="1">
      <alignment vertical="center" wrapText="1"/>
    </xf>
    <xf numFmtId="0" fontId="16" fillId="0" borderId="3" xfId="2" applyFont="1" applyBorder="1" applyAlignment="1" applyProtection="1">
      <alignment vertical="center" wrapText="1"/>
    </xf>
    <xf numFmtId="38" fontId="16" fillId="0" borderId="3" xfId="1" applyFont="1" applyBorder="1" applyAlignment="1" applyProtection="1">
      <alignment vertical="center" wrapText="1"/>
    </xf>
    <xf numFmtId="0" fontId="16" fillId="0" borderId="0" xfId="2" applyFont="1" applyAlignment="1" applyProtection="1">
      <alignment horizontal="left" vertical="center" indent="1"/>
    </xf>
    <xf numFmtId="178" fontId="16" fillId="0" borderId="3" xfId="2" quotePrefix="1" applyNumberFormat="1" applyFont="1" applyBorder="1" applyAlignment="1" applyProtection="1">
      <alignment horizontal="center" vertical="center" wrapText="1"/>
    </xf>
    <xf numFmtId="38" fontId="40" fillId="2" borderId="0" xfId="1" applyFont="1" applyFill="1" applyProtection="1">
      <alignment vertical="center"/>
    </xf>
    <xf numFmtId="0" fontId="24" fillId="5" borderId="6" xfId="8" applyFont="1" applyFill="1" applyBorder="1" applyAlignment="1" applyProtection="1">
      <alignment horizontal="center" vertical="center"/>
    </xf>
    <xf numFmtId="0" fontId="16" fillId="0" borderId="2" xfId="8" applyFont="1" applyBorder="1" applyAlignment="1">
      <alignment horizontal="center" vertical="center" wrapText="1"/>
    </xf>
    <xf numFmtId="0" fontId="16" fillId="0" borderId="2" xfId="8" applyFont="1" applyBorder="1" applyAlignment="1">
      <alignment horizontal="left" vertical="center" wrapText="1"/>
    </xf>
    <xf numFmtId="0" fontId="16" fillId="0" borderId="3" xfId="8" applyFont="1" applyBorder="1" applyAlignment="1">
      <alignment horizontal="left" vertical="center" wrapText="1"/>
    </xf>
    <xf numFmtId="0" fontId="22" fillId="0" borderId="0" xfId="0" applyFont="1" applyFill="1" applyProtection="1">
      <alignment vertical="center"/>
    </xf>
    <xf numFmtId="0" fontId="55" fillId="0" borderId="35" xfId="0" applyFont="1" applyFill="1" applyBorder="1" applyAlignment="1">
      <alignment horizontal="center" vertical="center" wrapText="1" readingOrder="1"/>
    </xf>
    <xf numFmtId="0" fontId="55" fillId="0" borderId="36" xfId="0" applyFont="1" applyFill="1" applyBorder="1" applyAlignment="1">
      <alignment horizontal="center" vertical="center" wrapText="1" readingOrder="1"/>
    </xf>
    <xf numFmtId="0" fontId="54" fillId="0" borderId="35" xfId="0" applyFont="1" applyFill="1" applyBorder="1" applyAlignment="1">
      <alignment horizontal="center" vertical="center" wrapText="1"/>
    </xf>
    <xf numFmtId="0" fontId="24" fillId="5" borderId="9" xfId="8" applyFont="1" applyFill="1" applyBorder="1" applyAlignment="1" applyProtection="1">
      <alignment horizontal="center" vertical="center"/>
    </xf>
    <xf numFmtId="0" fontId="55" fillId="0" borderId="37" xfId="0" applyFont="1" applyFill="1" applyBorder="1" applyAlignment="1">
      <alignment horizontal="center" vertical="center" wrapText="1" readingOrder="1"/>
    </xf>
    <xf numFmtId="0" fontId="55" fillId="0" borderId="0" xfId="0" applyFont="1" applyFill="1" applyBorder="1" applyAlignment="1">
      <alignment horizontal="center" vertical="center" wrapText="1" readingOrder="1"/>
    </xf>
    <xf numFmtId="0" fontId="53" fillId="0" borderId="38" xfId="0" applyFont="1" applyBorder="1">
      <alignment vertical="center"/>
    </xf>
    <xf numFmtId="0" fontId="22" fillId="0" borderId="39" xfId="0" applyFont="1" applyBorder="1" applyProtection="1">
      <alignment vertical="center"/>
    </xf>
    <xf numFmtId="0" fontId="22" fillId="0" borderId="39" xfId="0" applyFont="1" applyBorder="1" applyAlignment="1" applyProtection="1">
      <alignment horizontal="center" vertical="center"/>
    </xf>
    <xf numFmtId="0" fontId="24" fillId="5" borderId="40" xfId="8" applyFont="1" applyFill="1" applyBorder="1" applyAlignment="1" applyProtection="1">
      <alignment horizontal="center" vertical="center"/>
    </xf>
    <xf numFmtId="0" fontId="31" fillId="0" borderId="42" xfId="8" applyFont="1" applyBorder="1" applyAlignment="1">
      <alignment horizontal="center" vertical="center"/>
    </xf>
    <xf numFmtId="0" fontId="31" fillId="0" borderId="40" xfId="8" applyFont="1" applyBorder="1" applyAlignment="1" applyProtection="1">
      <alignment horizontal="center" vertical="center"/>
    </xf>
    <xf numFmtId="0" fontId="55" fillId="0" borderId="43" xfId="0" applyFont="1" applyFill="1" applyBorder="1" applyAlignment="1">
      <alignment horizontal="center" vertical="center" wrapText="1" readingOrder="1"/>
    </xf>
    <xf numFmtId="0" fontId="31" fillId="0" borderId="44" xfId="8" applyFont="1" applyBorder="1" applyAlignment="1" applyProtection="1">
      <alignment horizontal="center" vertical="center"/>
    </xf>
    <xf numFmtId="0" fontId="33" fillId="0" borderId="45" xfId="8" applyFont="1" applyBorder="1" applyAlignment="1" applyProtection="1">
      <alignment horizontal="left" vertical="center" wrapText="1"/>
    </xf>
    <xf numFmtId="0" fontId="16" fillId="0" borderId="45" xfId="8" applyFont="1" applyBorder="1" applyAlignment="1" applyProtection="1">
      <alignment horizontal="center" vertical="center"/>
    </xf>
    <xf numFmtId="0" fontId="16" fillId="0" borderId="45" xfId="8" applyFont="1" applyBorder="1" applyAlignment="1">
      <alignment horizontal="left" vertical="center" wrapText="1"/>
    </xf>
    <xf numFmtId="0" fontId="55" fillId="0" borderId="46" xfId="0" applyFont="1" applyFill="1" applyBorder="1" applyAlignment="1">
      <alignment horizontal="center" vertical="center" wrapText="1" readingOrder="1"/>
    </xf>
    <xf numFmtId="0" fontId="55" fillId="0" borderId="47" xfId="0" applyFont="1" applyFill="1" applyBorder="1" applyAlignment="1">
      <alignment horizontal="center" vertical="center" wrapText="1" readingOrder="1"/>
    </xf>
    <xf numFmtId="0" fontId="55" fillId="0" borderId="48" xfId="0" applyFont="1" applyFill="1" applyBorder="1" applyAlignment="1">
      <alignment horizontal="center" vertical="center" wrapText="1" readingOrder="1"/>
    </xf>
    <xf numFmtId="0" fontId="55" fillId="0" borderId="50" xfId="0" applyFont="1" applyFill="1" applyBorder="1" applyAlignment="1">
      <alignment horizontal="center" vertical="center" wrapText="1" readingOrder="1"/>
    </xf>
    <xf numFmtId="0" fontId="32" fillId="0" borderId="3" xfId="37" applyBorder="1" applyAlignment="1" applyProtection="1">
      <alignment vertical="center" wrapText="1"/>
    </xf>
    <xf numFmtId="0" fontId="16" fillId="0" borderId="3" xfId="8" applyFont="1" applyBorder="1" applyAlignment="1">
      <alignment vertical="center" wrapText="1"/>
    </xf>
    <xf numFmtId="0" fontId="16" fillId="0" borderId="3" xfId="8" applyFont="1" applyBorder="1" applyAlignment="1">
      <alignment horizontal="center" vertical="center" wrapText="1"/>
    </xf>
    <xf numFmtId="0" fontId="32" fillId="0" borderId="2" xfId="37" applyBorder="1" applyAlignment="1" applyProtection="1">
      <alignment horizontal="left" vertical="center" wrapText="1"/>
    </xf>
    <xf numFmtId="0" fontId="32" fillId="0" borderId="2" xfId="37" applyBorder="1" applyAlignment="1">
      <alignment vertical="center" wrapText="1"/>
    </xf>
    <xf numFmtId="0" fontId="0" fillId="0" borderId="0" xfId="0" quotePrefix="1">
      <alignment vertical="center"/>
    </xf>
    <xf numFmtId="0" fontId="62" fillId="0" borderId="0" xfId="37" applyFont="1" applyFill="1" applyAlignment="1">
      <alignment vertical="center" wrapText="1"/>
    </xf>
    <xf numFmtId="0" fontId="62" fillId="0" borderId="3" xfId="37" applyFont="1" applyFill="1" applyBorder="1" applyAlignment="1">
      <alignment vertical="center" wrapText="1"/>
    </xf>
    <xf numFmtId="0" fontId="22" fillId="0" borderId="3" xfId="8" applyFont="1" applyBorder="1" applyAlignment="1">
      <alignment horizontal="left" vertical="center" wrapText="1"/>
    </xf>
    <xf numFmtId="0" fontId="65" fillId="5" borderId="2" xfId="0" applyFont="1" applyFill="1" applyBorder="1" applyAlignment="1">
      <alignment horizontal="center" vertical="center" wrapText="1" readingOrder="1"/>
    </xf>
    <xf numFmtId="0" fontId="66" fillId="5" borderId="49" xfId="0" applyFont="1" applyFill="1" applyBorder="1" applyAlignment="1">
      <alignment vertical="center" wrapText="1" readingOrder="1"/>
    </xf>
    <xf numFmtId="0" fontId="66" fillId="5" borderId="41" xfId="0" applyFont="1" applyFill="1" applyBorder="1" applyAlignment="1">
      <alignment vertical="center" wrapText="1" readingOrder="1"/>
    </xf>
    <xf numFmtId="0" fontId="67" fillId="0" borderId="0" xfId="2" applyFont="1" applyAlignment="1" applyProtection="1">
      <alignment horizontal="left" vertical="center"/>
    </xf>
    <xf numFmtId="0" fontId="67" fillId="0" borderId="0" xfId="2" applyFont="1" applyAlignment="1" applyProtection="1">
      <alignment horizontal="center" vertical="center"/>
    </xf>
    <xf numFmtId="0" fontId="69" fillId="0" borderId="3" xfId="0" applyFont="1" applyBorder="1" applyAlignment="1">
      <alignment vertical="center" wrapText="1"/>
    </xf>
    <xf numFmtId="0" fontId="67" fillId="0" borderId="3" xfId="0" applyFont="1" applyBorder="1" applyAlignment="1">
      <alignment horizontal="center" vertical="center"/>
    </xf>
    <xf numFmtId="0" fontId="16" fillId="0" borderId="0" xfId="2" applyFont="1" applyAlignment="1" applyProtection="1">
      <alignment horizontal="center" vertical="center"/>
    </xf>
    <xf numFmtId="0" fontId="56" fillId="0" borderId="56" xfId="0" applyFont="1" applyFill="1" applyBorder="1" applyAlignment="1">
      <alignment horizontal="center" vertical="center" wrapText="1" readingOrder="1"/>
    </xf>
    <xf numFmtId="0" fontId="56" fillId="0" borderId="55" xfId="0" applyFont="1" applyFill="1" applyBorder="1" applyAlignment="1">
      <alignment horizontal="center" vertical="center" wrapText="1" readingOrder="1"/>
    </xf>
    <xf numFmtId="0" fontId="17" fillId="3" borderId="3" xfId="2" applyFont="1" applyFill="1" applyBorder="1" applyAlignment="1" applyProtection="1">
      <alignment horizontal="center" vertical="center" wrapText="1"/>
    </xf>
    <xf numFmtId="0" fontId="16" fillId="0" borderId="0" xfId="2" applyFont="1" applyAlignment="1" applyProtection="1">
      <alignment horizontal="left" vertical="center" wrapText="1"/>
    </xf>
    <xf numFmtId="0" fontId="16" fillId="0" borderId="0" xfId="2" applyFont="1" applyAlignment="1" applyProtection="1">
      <alignment horizontal="center" vertical="center"/>
    </xf>
    <xf numFmtId="0" fontId="67" fillId="0" borderId="0" xfId="2" applyFont="1" applyAlignment="1" applyProtection="1">
      <alignment horizontal="left" vertical="top" wrapText="1"/>
    </xf>
    <xf numFmtId="0" fontId="13" fillId="0" borderId="0" xfId="2" applyFont="1" applyAlignment="1" applyProtection="1">
      <alignment horizontal="center" vertical="center" wrapText="1"/>
    </xf>
    <xf numFmtId="0" fontId="22" fillId="0" borderId="51" xfId="0" applyFont="1" applyBorder="1" applyAlignment="1">
      <alignment horizontal="left" vertical="center" wrapText="1"/>
    </xf>
    <xf numFmtId="0" fontId="22" fillId="0" borderId="0" xfId="0" applyFont="1" applyAlignment="1">
      <alignment horizontal="left" vertical="center"/>
    </xf>
    <xf numFmtId="0" fontId="22" fillId="0" borderId="51" xfId="0" applyFont="1" applyBorder="1" applyAlignment="1">
      <alignment horizontal="left" vertical="center"/>
    </xf>
    <xf numFmtId="0" fontId="22" fillId="0" borderId="0" xfId="0" applyFont="1" applyAlignment="1">
      <alignment horizontal="left" vertical="center" wrapText="1"/>
    </xf>
    <xf numFmtId="0" fontId="22" fillId="0" borderId="3" xfId="0" applyFont="1" applyBorder="1" applyAlignment="1">
      <alignment horizontal="center" vertical="center"/>
    </xf>
    <xf numFmtId="38" fontId="70" fillId="2" borderId="0" xfId="1" applyFont="1" applyFill="1" applyBorder="1" applyAlignment="1" applyProtection="1">
      <alignment vertical="top" wrapText="1"/>
    </xf>
    <xf numFmtId="38" fontId="70" fillId="0" borderId="8" xfId="1" applyFont="1" applyBorder="1" applyAlignment="1" applyProtection="1">
      <alignment horizontal="left" vertical="center" shrinkToFit="1"/>
    </xf>
    <xf numFmtId="0" fontId="22" fillId="0" borderId="10" xfId="0" applyFont="1" applyBorder="1" applyProtection="1">
      <alignment vertical="center"/>
    </xf>
    <xf numFmtId="0" fontId="24" fillId="5" borderId="9" xfId="0" applyFont="1" applyFill="1" applyBorder="1" applyAlignment="1" applyProtection="1">
      <alignment horizontal="center" vertical="center"/>
    </xf>
    <xf numFmtId="0" fontId="24" fillId="5" borderId="8" xfId="0" applyFont="1" applyFill="1" applyBorder="1" applyAlignment="1" applyProtection="1">
      <alignment horizontal="center" vertical="center"/>
    </xf>
    <xf numFmtId="0" fontId="24" fillId="5" borderId="7" xfId="0" applyFont="1" applyFill="1" applyBorder="1" applyAlignment="1" applyProtection="1">
      <alignment horizontal="center" vertical="center"/>
    </xf>
    <xf numFmtId="0" fontId="25" fillId="6" borderId="6" xfId="0" applyFont="1" applyFill="1" applyBorder="1" applyAlignment="1" applyProtection="1">
      <alignment horizontal="center" vertical="center" textRotation="255"/>
    </xf>
    <xf numFmtId="0" fontId="22" fillId="0" borderId="19" xfId="0" applyFont="1" applyBorder="1" applyAlignment="1" applyProtection="1">
      <alignment horizontal="left" vertical="center" indent="1"/>
    </xf>
    <xf numFmtId="0" fontId="67" fillId="0" borderId="7" xfId="0" applyFont="1" applyBorder="1" applyAlignment="1" applyProtection="1">
      <alignment horizontal="left" vertical="center" indent="1"/>
    </xf>
    <xf numFmtId="0" fontId="25" fillId="6" borderId="34" xfId="0" applyFont="1" applyFill="1" applyBorder="1" applyAlignment="1" applyProtection="1">
      <alignment horizontal="center" vertical="center" textRotation="255"/>
    </xf>
    <xf numFmtId="0" fontId="22" fillId="0" borderId="20" xfId="0" applyFont="1" applyBorder="1" applyAlignment="1" applyProtection="1">
      <alignment horizontal="left" vertical="center" indent="1"/>
    </xf>
    <xf numFmtId="0" fontId="67" fillId="0" borderId="21" xfId="0" applyFont="1" applyBorder="1" applyAlignment="1" applyProtection="1">
      <alignment horizontal="left" vertical="center" wrapText="1" indent="1"/>
    </xf>
    <xf numFmtId="0" fontId="25" fillId="6" borderId="2" xfId="0" applyFont="1" applyFill="1" applyBorder="1" applyAlignment="1" applyProtection="1">
      <alignment horizontal="center" vertical="center" textRotation="255"/>
    </xf>
    <xf numFmtId="0" fontId="22" fillId="0" borderId="19" xfId="0" applyFont="1" applyBorder="1" applyAlignment="1" applyProtection="1">
      <alignment horizontal="left" vertical="center" wrapText="1" indent="1"/>
    </xf>
    <xf numFmtId="0" fontId="22" fillId="0" borderId="8" xfId="0" applyFont="1" applyBorder="1" applyProtection="1">
      <alignment vertical="center"/>
    </xf>
    <xf numFmtId="0" fontId="33" fillId="6" borderId="6" xfId="0" applyFont="1" applyFill="1" applyBorder="1" applyAlignment="1" applyProtection="1">
      <alignment horizontal="center" vertical="center" textRotation="255" wrapText="1"/>
    </xf>
    <xf numFmtId="0" fontId="16" fillId="0" borderId="19" xfId="0" applyFont="1" applyBorder="1" applyAlignment="1" applyProtection="1">
      <alignment horizontal="left" vertical="center" wrapText="1" indent="1"/>
    </xf>
    <xf numFmtId="0" fontId="16" fillId="0" borderId="7" xfId="0" applyFont="1" applyBorder="1" applyAlignment="1" applyProtection="1">
      <alignment horizontal="left" vertical="center" indent="1"/>
    </xf>
    <xf numFmtId="0" fontId="0" fillId="0" borderId="0" xfId="0" applyProtection="1">
      <alignment vertical="center"/>
    </xf>
    <xf numFmtId="0" fontId="33" fillId="6" borderId="2" xfId="0" applyFont="1" applyFill="1" applyBorder="1" applyAlignment="1" applyProtection="1">
      <alignment horizontal="center" vertical="center" textRotation="255" wrapText="1"/>
    </xf>
    <xf numFmtId="0" fontId="22" fillId="0" borderId="22" xfId="0" applyFont="1" applyBorder="1" applyAlignment="1" applyProtection="1">
      <alignment horizontal="left" vertical="center" indent="1"/>
    </xf>
    <xf numFmtId="0" fontId="67" fillId="0" borderId="23" xfId="0" applyFont="1" applyBorder="1" applyAlignment="1" applyProtection="1">
      <alignment horizontal="left" vertical="center" indent="1"/>
    </xf>
    <xf numFmtId="0" fontId="22" fillId="0" borderId="24" xfId="0" applyFont="1" applyBorder="1" applyAlignment="1" applyProtection="1">
      <alignment horizontal="left" vertical="center" indent="1"/>
    </xf>
    <xf numFmtId="0" fontId="67" fillId="0" borderId="25" xfId="0" applyFont="1" applyBorder="1" applyAlignment="1" applyProtection="1">
      <alignment horizontal="left" vertical="center" indent="1"/>
    </xf>
    <xf numFmtId="0" fontId="22" fillId="0" borderId="26" xfId="0" applyFont="1" applyBorder="1" applyAlignment="1" applyProtection="1">
      <alignment horizontal="left" vertical="center" indent="1"/>
    </xf>
    <xf numFmtId="0" fontId="67" fillId="0" borderId="27" xfId="0" applyFont="1" applyBorder="1" applyAlignment="1" applyProtection="1">
      <alignment horizontal="left" vertical="center" indent="1"/>
    </xf>
    <xf numFmtId="0" fontId="22" fillId="0" borderId="20" xfId="0" applyFont="1" applyBorder="1" applyAlignment="1" applyProtection="1">
      <alignment horizontal="left" vertical="center" indent="1"/>
    </xf>
    <xf numFmtId="0" fontId="22" fillId="0" borderId="30" xfId="0" applyFont="1" applyBorder="1" applyAlignment="1" applyProtection="1">
      <alignment horizontal="left" vertical="center" indent="2"/>
    </xf>
    <xf numFmtId="0" fontId="22" fillId="0" borderId="52" xfId="0" applyFont="1" applyBorder="1" applyAlignment="1" applyProtection="1">
      <alignment horizontal="left" vertical="center" indent="1"/>
    </xf>
    <xf numFmtId="0" fontId="67" fillId="0" borderId="30" xfId="0" applyFont="1" applyBorder="1" applyAlignment="1" applyProtection="1">
      <alignment horizontal="left" vertical="center" indent="1"/>
    </xf>
    <xf numFmtId="0" fontId="22" fillId="0" borderId="53" xfId="0" applyFont="1" applyBorder="1" applyAlignment="1" applyProtection="1">
      <alignment horizontal="left" vertical="center" indent="1"/>
    </xf>
    <xf numFmtId="0" fontId="67" fillId="0" borderId="30" xfId="0" applyFont="1" applyBorder="1" applyAlignment="1" applyProtection="1">
      <alignment horizontal="left" vertical="center" wrapText="1" indent="1"/>
    </xf>
    <xf numFmtId="0" fontId="22" fillId="0" borderId="54" xfId="0" applyFont="1" applyBorder="1" applyProtection="1">
      <alignment vertical="center"/>
    </xf>
    <xf numFmtId="0" fontId="22" fillId="0" borderId="9" xfId="0" applyFont="1" applyBorder="1" applyAlignment="1" applyProtection="1">
      <alignment horizontal="left" vertical="center"/>
    </xf>
    <xf numFmtId="0" fontId="22" fillId="0" borderId="7" xfId="0" applyFont="1" applyBorder="1" applyAlignment="1" applyProtection="1">
      <alignment horizontal="left" vertical="center"/>
    </xf>
    <xf numFmtId="0" fontId="22" fillId="0" borderId="28" xfId="0" applyFont="1" applyBorder="1" applyAlignment="1" applyProtection="1">
      <alignment horizontal="left" vertical="center" indent="3"/>
    </xf>
    <xf numFmtId="0" fontId="22" fillId="0" borderId="23" xfId="0" applyFont="1" applyBorder="1" applyAlignment="1" applyProtection="1">
      <alignment horizontal="left" vertical="center"/>
    </xf>
    <xf numFmtId="0" fontId="22" fillId="0" borderId="29" xfId="0" applyFont="1" applyBorder="1" applyAlignment="1" applyProtection="1">
      <alignment horizontal="left" vertical="center" indent="3"/>
    </xf>
    <xf numFmtId="0" fontId="22" fillId="0" borderId="27" xfId="0" applyFont="1" applyBorder="1" applyAlignment="1" applyProtection="1">
      <alignment horizontal="left" vertical="center"/>
    </xf>
    <xf numFmtId="0" fontId="22" fillId="0" borderId="9" xfId="0" applyFont="1" applyBorder="1" applyAlignment="1" applyProtection="1">
      <alignment horizontal="left" vertical="center" wrapText="1"/>
    </xf>
    <xf numFmtId="0" fontId="22" fillId="0" borderId="9" xfId="0" applyFont="1" applyBorder="1" applyAlignment="1" applyProtection="1">
      <alignment horizontal="left" vertical="center" indent="3"/>
    </xf>
    <xf numFmtId="0" fontId="22" fillId="0" borderId="7" xfId="0" applyFont="1" applyBorder="1" applyAlignment="1" applyProtection="1">
      <alignment horizontal="left" vertical="center"/>
    </xf>
    <xf numFmtId="0" fontId="22" fillId="0" borderId="0" xfId="0" applyFont="1" applyAlignment="1" applyProtection="1">
      <alignment horizontal="left" vertical="center" indent="3"/>
    </xf>
    <xf numFmtId="0" fontId="22" fillId="0" borderId="0" xfId="0" applyFont="1" applyAlignment="1" applyProtection="1">
      <alignment horizontal="left" vertical="center"/>
    </xf>
    <xf numFmtId="0" fontId="7" fillId="2" borderId="0" xfId="2" applyFont="1" applyFill="1" applyProtection="1">
      <alignment vertical="center"/>
    </xf>
    <xf numFmtId="0" fontId="20" fillId="2" borderId="3"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0" fontId="9" fillId="2" borderId="7" xfId="2" applyFont="1" applyFill="1" applyBorder="1" applyAlignment="1" applyProtection="1">
      <alignment horizontal="left" vertical="center" wrapText="1"/>
    </xf>
    <xf numFmtId="0" fontId="41" fillId="0" borderId="0" xfId="0" applyFont="1" applyProtection="1">
      <alignment vertical="center"/>
    </xf>
    <xf numFmtId="0" fontId="2" fillId="2" borderId="5" xfId="0" applyFont="1" applyFill="1" applyBorder="1" applyAlignment="1" applyProtection="1">
      <alignment horizontal="center" vertical="center" wrapText="1"/>
    </xf>
    <xf numFmtId="38" fontId="14" fillId="0" borderId="4" xfId="2" applyNumberFormat="1" applyFont="1" applyBorder="1" applyAlignment="1" applyProtection="1">
      <alignment vertical="center" wrapText="1" shrinkToFit="1"/>
    </xf>
    <xf numFmtId="38" fontId="68" fillId="0" borderId="4" xfId="2" applyNumberFormat="1" applyFont="1" applyBorder="1" applyAlignment="1" applyProtection="1">
      <alignment vertical="center" wrapText="1" shrinkToFit="1"/>
    </xf>
    <xf numFmtId="0" fontId="58" fillId="2" borderId="0" xfId="0" applyFont="1" applyFill="1" applyProtection="1">
      <alignment vertical="center"/>
    </xf>
    <xf numFmtId="0" fontId="2" fillId="2" borderId="4" xfId="0" applyFont="1" applyFill="1" applyBorder="1" applyAlignment="1" applyProtection="1">
      <alignment horizontal="center" vertical="center" wrapText="1"/>
    </xf>
    <xf numFmtId="0" fontId="58" fillId="2" borderId="0" xfId="0" applyFont="1" applyFill="1" applyAlignment="1" applyProtection="1">
      <alignment horizontal="left" vertical="center" wrapText="1"/>
    </xf>
    <xf numFmtId="0" fontId="2" fillId="2" borderId="1" xfId="0" applyFont="1" applyFill="1" applyBorder="1" applyAlignment="1" applyProtection="1">
      <alignment horizontal="center" vertical="center" wrapText="1"/>
    </xf>
    <xf numFmtId="38" fontId="14" fillId="0" borderId="1" xfId="2" applyNumberFormat="1" applyFont="1" applyBorder="1" applyAlignment="1" applyProtection="1">
      <alignment vertical="center" wrapText="1" shrinkToFit="1"/>
    </xf>
    <xf numFmtId="38" fontId="68" fillId="0" borderId="1" xfId="2" applyNumberFormat="1" applyFont="1" applyBorder="1" applyAlignment="1" applyProtection="1">
      <alignment vertical="center" wrapText="1" shrinkToFit="1"/>
    </xf>
    <xf numFmtId="38" fontId="14" fillId="0" borderId="17" xfId="2" applyNumberFormat="1" applyFont="1" applyBorder="1" applyAlignment="1" applyProtection="1">
      <alignment vertical="center" wrapText="1" shrinkToFit="1"/>
    </xf>
    <xf numFmtId="38" fontId="68" fillId="0" borderId="17" xfId="2" applyNumberFormat="1" applyFont="1" applyBorder="1" applyAlignment="1" applyProtection="1">
      <alignment vertical="center" wrapText="1" shrinkToFit="1"/>
    </xf>
    <xf numFmtId="0" fontId="67" fillId="0" borderId="0" xfId="2" applyFont="1" applyAlignment="1" applyProtection="1">
      <alignment horizontal="right" vertical="center"/>
    </xf>
    <xf numFmtId="0" fontId="16" fillId="0" borderId="0" xfId="2" applyFont="1" applyAlignment="1" applyProtection="1">
      <alignment horizontal="right" vertical="center"/>
    </xf>
    <xf numFmtId="0" fontId="13" fillId="0" borderId="0" xfId="2" applyFont="1" applyProtection="1">
      <alignment vertical="center"/>
    </xf>
    <xf numFmtId="177" fontId="67" fillId="0" borderId="0" xfId="2" applyNumberFormat="1" applyFont="1" applyAlignment="1" applyProtection="1">
      <alignment horizontal="right" vertical="center"/>
    </xf>
    <xf numFmtId="0" fontId="16" fillId="0" borderId="0" xfId="2" applyFont="1" applyAlignment="1" applyProtection="1">
      <alignment horizontal="center" vertical="top" wrapText="1"/>
    </xf>
    <xf numFmtId="0" fontId="52" fillId="0" borderId="0" xfId="2" applyFont="1" applyAlignment="1" applyProtection="1">
      <alignment horizontal="left" vertical="center"/>
    </xf>
    <xf numFmtId="0" fontId="64" fillId="0" borderId="0" xfId="2" applyFont="1" applyAlignment="1" applyProtection="1">
      <alignment horizontal="left" vertical="center"/>
    </xf>
    <xf numFmtId="0" fontId="67" fillId="0" borderId="0" xfId="2" applyFont="1" applyAlignment="1" applyProtection="1">
      <alignment vertical="center" wrapText="1"/>
    </xf>
    <xf numFmtId="177" fontId="67" fillId="0" borderId="0" xfId="2" applyNumberFormat="1" applyFont="1" applyAlignment="1" applyProtection="1">
      <alignment horizontal="left" vertical="center"/>
    </xf>
    <xf numFmtId="0" fontId="13" fillId="0" borderId="0" xfId="2" applyFont="1" applyAlignment="1" applyProtection="1">
      <alignment vertical="center" wrapText="1"/>
    </xf>
    <xf numFmtId="0" fontId="16" fillId="0" borderId="0" xfId="2" applyFont="1" applyAlignment="1" applyProtection="1">
      <alignment vertical="top"/>
    </xf>
    <xf numFmtId="0" fontId="13" fillId="0" borderId="0" xfId="2" applyFont="1" applyAlignment="1" applyProtection="1">
      <alignment horizontal="left" vertical="center" wrapText="1"/>
    </xf>
    <xf numFmtId="0" fontId="67" fillId="0" borderId="0" xfId="2" applyFont="1" applyAlignment="1" applyProtection="1">
      <alignment horizontal="left" vertical="center"/>
    </xf>
    <xf numFmtId="0" fontId="22" fillId="0" borderId="3" xfId="0" applyFont="1" applyBorder="1" applyAlignment="1" applyProtection="1">
      <alignment horizontal="center" vertical="center"/>
    </xf>
    <xf numFmtId="0" fontId="22" fillId="0" borderId="3" xfId="0" applyFont="1" applyBorder="1" applyAlignment="1" applyProtection="1">
      <alignment horizontal="center" vertical="center"/>
    </xf>
    <xf numFmtId="0" fontId="69" fillId="0" borderId="3" xfId="0" applyFont="1" applyBorder="1" applyAlignment="1" applyProtection="1">
      <alignment vertical="center" wrapText="1"/>
    </xf>
    <xf numFmtId="0" fontId="67" fillId="0" borderId="3" xfId="0" applyFont="1" applyBorder="1" applyAlignment="1" applyProtection="1">
      <alignment horizontal="center" vertical="center"/>
    </xf>
    <xf numFmtId="0" fontId="22" fillId="0" borderId="51" xfId="0" applyFont="1" applyBorder="1" applyAlignment="1" applyProtection="1">
      <alignment horizontal="left" vertical="center" wrapText="1"/>
    </xf>
    <xf numFmtId="0" fontId="22" fillId="0" borderId="0" xfId="0" applyFont="1" applyAlignment="1" applyProtection="1">
      <alignment horizontal="left" vertical="center"/>
    </xf>
    <xf numFmtId="0" fontId="22" fillId="0" borderId="51" xfId="0" applyFont="1" applyBorder="1" applyAlignment="1" applyProtection="1">
      <alignment horizontal="left" vertical="center"/>
    </xf>
    <xf numFmtId="0" fontId="23" fillId="0" borderId="3" xfId="0" applyFont="1" applyBorder="1" applyAlignment="1" applyProtection="1">
      <alignment vertical="center" wrapText="1"/>
    </xf>
    <xf numFmtId="0" fontId="22" fillId="0" borderId="0" xfId="0" applyFont="1" applyAlignment="1" applyProtection="1">
      <alignment horizontal="left" vertical="center" wrapText="1"/>
    </xf>
    <xf numFmtId="0" fontId="6" fillId="0" borderId="0" xfId="2" applyFont="1" applyProtection="1">
      <alignment vertical="center"/>
    </xf>
    <xf numFmtId="0" fontId="9" fillId="0" borderId="0" xfId="2" applyFont="1" applyAlignment="1" applyProtection="1">
      <alignment horizontal="left" vertical="center"/>
    </xf>
    <xf numFmtId="0" fontId="6" fillId="0" borderId="0" xfId="2" applyFont="1" applyAlignment="1" applyProtection="1">
      <alignment horizontal="left" vertical="center"/>
    </xf>
    <xf numFmtId="0" fontId="7" fillId="0" borderId="0" xfId="2" applyFont="1" applyAlignment="1" applyProtection="1">
      <alignment horizontal="right" vertical="top"/>
    </xf>
    <xf numFmtId="0" fontId="6" fillId="0" borderId="0" xfId="2" applyFont="1" applyAlignment="1" applyProtection="1">
      <alignment horizontal="right" vertical="top"/>
    </xf>
    <xf numFmtId="0" fontId="10" fillId="0" borderId="0" xfId="2" applyFont="1" applyAlignment="1" applyProtection="1">
      <alignment horizontal="center" vertical="center"/>
    </xf>
    <xf numFmtId="0" fontId="10" fillId="0" borderId="0" xfId="2" applyFont="1" applyAlignment="1" applyProtection="1">
      <alignment horizontal="center" vertical="center"/>
    </xf>
    <xf numFmtId="0" fontId="63" fillId="0" borderId="0" xfId="2" applyFont="1" applyAlignment="1" applyProtection="1">
      <alignment horizontal="center" vertical="center"/>
    </xf>
    <xf numFmtId="0" fontId="11" fillId="0" borderId="0" xfId="2" applyFont="1" applyAlignment="1" applyProtection="1">
      <alignment horizontal="left" vertical="center"/>
    </xf>
    <xf numFmtId="0" fontId="9" fillId="0" borderId="0" xfId="2" applyFont="1" applyAlignment="1" applyProtection="1">
      <alignment horizontal="right" vertical="top" indent="1"/>
    </xf>
    <xf numFmtId="0" fontId="7" fillId="0" borderId="0" xfId="2" applyFont="1" applyProtection="1">
      <alignment vertical="center"/>
    </xf>
    <xf numFmtId="0" fontId="11" fillId="0" borderId="0" xfId="2" applyFont="1" applyAlignment="1" applyProtection="1">
      <alignment horizontal="right" vertical="center" indent="1"/>
    </xf>
    <xf numFmtId="0" fontId="9" fillId="0" borderId="0" xfId="2" applyFont="1" applyAlignment="1" applyProtection="1">
      <alignment horizontal="right" vertical="center" indent="1"/>
    </xf>
    <xf numFmtId="38" fontId="70" fillId="0" borderId="10" xfId="1" applyFont="1" applyBorder="1" applyAlignment="1" applyProtection="1">
      <alignment vertical="center" shrinkToFit="1"/>
    </xf>
    <xf numFmtId="38" fontId="9" fillId="2" borderId="0" xfId="1" applyFont="1" applyFill="1" applyProtection="1">
      <alignment vertical="center"/>
    </xf>
    <xf numFmtId="38" fontId="36" fillId="2" borderId="0" xfId="1" applyFont="1" applyFill="1" applyAlignment="1" applyProtection="1">
      <alignment horizontal="right" vertical="center"/>
    </xf>
    <xf numFmtId="0" fontId="34" fillId="0" borderId="0" xfId="2" applyFont="1" applyAlignment="1" applyProtection="1">
      <alignment horizontal="center" vertical="center"/>
    </xf>
    <xf numFmtId="38" fontId="9" fillId="0" borderId="0" xfId="1" applyFont="1" applyProtection="1">
      <alignment vertical="center"/>
    </xf>
    <xf numFmtId="0" fontId="12" fillId="0" borderId="0" xfId="2" applyFont="1" applyProtection="1">
      <alignment vertical="center"/>
    </xf>
    <xf numFmtId="0" fontId="6" fillId="0" borderId="0" xfId="2" applyFont="1" applyAlignment="1" applyProtection="1">
      <alignment horizontal="right"/>
    </xf>
    <xf numFmtId="0" fontId="14" fillId="3" borderId="11" xfId="2" applyFont="1" applyFill="1" applyBorder="1" applyProtection="1">
      <alignment vertical="center"/>
    </xf>
    <xf numFmtId="0" fontId="14" fillId="3" borderId="12" xfId="2" applyFont="1" applyFill="1" applyBorder="1" applyProtection="1">
      <alignment vertical="center"/>
    </xf>
    <xf numFmtId="0" fontId="14" fillId="3" borderId="13" xfId="2" applyFont="1" applyFill="1" applyBorder="1" applyProtection="1">
      <alignment vertical="center"/>
    </xf>
    <xf numFmtId="0" fontId="14" fillId="3" borderId="14" xfId="2" applyFont="1" applyFill="1" applyBorder="1" applyProtection="1">
      <alignment vertical="center"/>
    </xf>
    <xf numFmtId="0" fontId="6" fillId="0" borderId="0" xfId="2" applyFont="1" applyAlignment="1" applyProtection="1">
      <alignment vertical="center" wrapText="1"/>
    </xf>
    <xf numFmtId="38" fontId="68" fillId="0" borderId="15" xfId="2" applyNumberFormat="1" applyFont="1" applyBorder="1" applyAlignment="1" applyProtection="1">
      <alignment vertical="center" shrinkToFit="1"/>
    </xf>
    <xf numFmtId="38" fontId="14" fillId="4" borderId="3" xfId="2" applyNumberFormat="1" applyFont="1" applyFill="1" applyBorder="1" applyAlignment="1" applyProtection="1">
      <alignment vertical="center" wrapText="1"/>
    </xf>
    <xf numFmtId="38" fontId="68" fillId="0" borderId="31" xfId="2" applyNumberFormat="1" applyFont="1" applyBorder="1" applyAlignment="1" applyProtection="1">
      <alignment horizontal="left" vertical="center" wrapText="1"/>
    </xf>
    <xf numFmtId="38" fontId="68" fillId="0" borderId="32" xfId="2" applyNumberFormat="1" applyFont="1" applyBorder="1" applyAlignment="1" applyProtection="1">
      <alignment horizontal="left" vertical="center" wrapText="1"/>
    </xf>
    <xf numFmtId="38" fontId="68" fillId="0" borderId="33" xfId="2" applyNumberFormat="1" applyFont="1" applyBorder="1" applyAlignment="1" applyProtection="1">
      <alignment horizontal="left" vertical="center" wrapText="1"/>
    </xf>
    <xf numFmtId="0" fontId="7" fillId="0" borderId="0" xfId="2" applyFont="1" applyAlignment="1" applyProtection="1">
      <alignment vertical="center" wrapText="1"/>
    </xf>
    <xf numFmtId="38" fontId="68" fillId="0" borderId="3" xfId="2" applyNumberFormat="1" applyFont="1" applyBorder="1" applyAlignment="1" applyProtection="1">
      <alignment vertical="center" shrinkToFit="1"/>
    </xf>
    <xf numFmtId="38" fontId="68" fillId="0" borderId="2" xfId="2" applyNumberFormat="1" applyFont="1" applyBorder="1" applyAlignment="1" applyProtection="1">
      <alignment vertical="center" shrinkToFit="1"/>
    </xf>
    <xf numFmtId="38" fontId="68" fillId="0" borderId="9" xfId="2" applyNumberFormat="1" applyFont="1" applyBorder="1" applyAlignment="1" applyProtection="1">
      <alignment vertical="center" wrapText="1"/>
    </xf>
    <xf numFmtId="38" fontId="68" fillId="0" borderId="8" xfId="2" applyNumberFormat="1" applyFont="1" applyBorder="1" applyAlignment="1" applyProtection="1">
      <alignment vertical="center" wrapText="1"/>
    </xf>
    <xf numFmtId="38" fontId="68" fillId="0" borderId="7" xfId="2" applyNumberFormat="1" applyFont="1" applyBorder="1" applyAlignment="1" applyProtection="1">
      <alignment vertical="center" wrapText="1"/>
    </xf>
    <xf numFmtId="38" fontId="14" fillId="0" borderId="3" xfId="2" applyNumberFormat="1" applyFont="1" applyBorder="1" applyAlignment="1" applyProtection="1">
      <alignment vertical="center" shrinkToFit="1"/>
    </xf>
    <xf numFmtId="38" fontId="14" fillId="0" borderId="9" xfId="2" applyNumberFormat="1" applyFont="1" applyBorder="1" applyAlignment="1" applyProtection="1">
      <alignment vertical="center" wrapText="1"/>
    </xf>
    <xf numFmtId="38" fontId="14" fillId="0" borderId="8" xfId="2" applyNumberFormat="1" applyFont="1" applyBorder="1" applyAlignment="1" applyProtection="1">
      <alignment vertical="center" wrapText="1"/>
    </xf>
    <xf numFmtId="38" fontId="14" fillId="0" borderId="7" xfId="2" applyNumberFormat="1" applyFont="1" applyBorder="1" applyAlignment="1" applyProtection="1">
      <alignment vertical="center" wrapText="1"/>
    </xf>
    <xf numFmtId="0" fontId="11" fillId="0" borderId="0" xfId="2" applyFont="1" applyAlignment="1" applyProtection="1">
      <alignment vertical="center"/>
    </xf>
    <xf numFmtId="38" fontId="14" fillId="0" borderId="3" xfId="2" applyNumberFormat="1" applyFont="1" applyBorder="1" applyAlignment="1" applyProtection="1">
      <alignment vertical="center" wrapText="1"/>
    </xf>
    <xf numFmtId="0" fontId="6" fillId="0" borderId="0" xfId="2" applyFont="1" applyAlignment="1" applyProtection="1">
      <alignment horizontal="left" vertical="center" wrapText="1"/>
    </xf>
    <xf numFmtId="0" fontId="7" fillId="0" borderId="0" xfId="2" applyFont="1" applyAlignment="1" applyProtection="1">
      <alignment horizontal="left" vertical="center" wrapText="1"/>
    </xf>
    <xf numFmtId="0" fontId="14" fillId="3" borderId="6" xfId="2" applyFont="1" applyFill="1" applyBorder="1" applyProtection="1">
      <alignment vertical="center"/>
    </xf>
    <xf numFmtId="0" fontId="14" fillId="3" borderId="11" xfId="2" applyFont="1" applyFill="1" applyBorder="1" applyAlignment="1" applyProtection="1">
      <alignment vertical="center" wrapText="1"/>
    </xf>
    <xf numFmtId="38" fontId="2" fillId="4" borderId="15" xfId="2" applyNumberFormat="1" applyFont="1" applyFill="1" applyBorder="1" applyAlignment="1" applyProtection="1">
      <alignment vertical="center" wrapText="1"/>
    </xf>
    <xf numFmtId="38" fontId="68" fillId="0" borderId="2" xfId="2" applyNumberFormat="1" applyFont="1" applyBorder="1" applyAlignment="1" applyProtection="1">
      <alignment vertical="center" wrapText="1"/>
    </xf>
    <xf numFmtId="38" fontId="2" fillId="4" borderId="3" xfId="2" applyNumberFormat="1" applyFont="1" applyFill="1" applyBorder="1" applyAlignment="1" applyProtection="1">
      <alignment vertical="center" wrapText="1"/>
    </xf>
    <xf numFmtId="38" fontId="68" fillId="0" borderId="3" xfId="2" applyNumberFormat="1" applyFont="1" applyBorder="1" applyAlignment="1" applyProtection="1">
      <alignment vertical="center" wrapText="1"/>
    </xf>
    <xf numFmtId="0" fontId="16" fillId="3" borderId="11" xfId="2" applyFont="1" applyFill="1" applyBorder="1" applyAlignment="1" applyProtection="1">
      <alignment vertical="center" wrapText="1"/>
    </xf>
    <xf numFmtId="0" fontId="7" fillId="0" borderId="0" xfId="2" applyFont="1" applyAlignment="1" applyProtection="1">
      <alignment vertical="center" wrapText="1"/>
    </xf>
    <xf numFmtId="0" fontId="6" fillId="0" borderId="0" xfId="2" applyFont="1" applyAlignment="1" applyProtection="1"/>
    <xf numFmtId="0" fontId="9" fillId="0" borderId="0" xfId="2" applyFont="1" applyProtection="1">
      <alignment vertical="center"/>
    </xf>
    <xf numFmtId="0" fontId="9" fillId="0" borderId="0" xfId="2" applyFont="1" applyAlignment="1" applyProtection="1"/>
    <xf numFmtId="0" fontId="37" fillId="0" borderId="0" xfId="2" applyFont="1" applyProtection="1">
      <alignment vertical="center"/>
    </xf>
    <xf numFmtId="0" fontId="14" fillId="0" borderId="0" xfId="2" applyFont="1" applyProtection="1">
      <alignment vertical="center"/>
    </xf>
    <xf numFmtId="38" fontId="14" fillId="4" borderId="15" xfId="2" applyNumberFormat="1" applyFont="1" applyFill="1" applyBorder="1" applyAlignment="1" applyProtection="1">
      <alignment vertical="center" wrapText="1"/>
    </xf>
    <xf numFmtId="0" fontId="38" fillId="2" borderId="0" xfId="0" applyFont="1" applyFill="1" applyProtection="1">
      <alignment vertical="center"/>
    </xf>
    <xf numFmtId="0" fontId="14" fillId="2" borderId="0" xfId="0" applyFont="1" applyFill="1" applyProtection="1">
      <alignment vertical="center"/>
    </xf>
    <xf numFmtId="38" fontId="14" fillId="2" borderId="0" xfId="1" applyFont="1" applyFill="1" applyProtection="1">
      <alignment vertical="center"/>
    </xf>
    <xf numFmtId="0" fontId="14" fillId="2" borderId="0" xfId="0" applyFont="1" applyFill="1" applyAlignment="1" applyProtection="1">
      <alignment horizontal="right" vertical="center"/>
    </xf>
    <xf numFmtId="38" fontId="71" fillId="2" borderId="10" xfId="1" applyFont="1" applyFill="1" applyBorder="1" applyProtection="1">
      <alignment vertical="center"/>
    </xf>
    <xf numFmtId="38" fontId="14" fillId="2" borderId="10" xfId="1" applyFont="1" applyFill="1" applyBorder="1" applyProtection="1">
      <alignment vertical="center"/>
    </xf>
    <xf numFmtId="38" fontId="17" fillId="3" borderId="3" xfId="1" applyFont="1" applyFill="1" applyBorder="1" applyAlignment="1" applyProtection="1">
      <alignment horizontal="right" vertical="center"/>
    </xf>
    <xf numFmtId="0" fontId="17" fillId="3" borderId="3" xfId="0" applyFont="1" applyFill="1" applyBorder="1" applyAlignment="1" applyProtection="1">
      <alignment vertical="center" wrapText="1"/>
    </xf>
    <xf numFmtId="38" fontId="17" fillId="3" borderId="3" xfId="1" applyFont="1" applyFill="1" applyBorder="1" applyAlignment="1" applyProtection="1">
      <alignment vertical="center" wrapText="1"/>
    </xf>
    <xf numFmtId="38" fontId="68" fillId="0" borderId="5" xfId="2" applyNumberFormat="1" applyFont="1" applyBorder="1" applyAlignment="1" applyProtection="1">
      <alignment vertical="center" wrapText="1" shrinkToFit="1"/>
    </xf>
    <xf numFmtId="38" fontId="68" fillId="0" borderId="5" xfId="2" applyNumberFormat="1" applyFont="1" applyBorder="1" applyAlignment="1" applyProtection="1">
      <alignment vertical="center" shrinkToFit="1"/>
    </xf>
    <xf numFmtId="0" fontId="59" fillId="2" borderId="51" xfId="0" applyFont="1" applyFill="1" applyBorder="1" applyAlignment="1" applyProtection="1">
      <alignment horizontal="left" vertical="center" wrapText="1"/>
    </xf>
    <xf numFmtId="0" fontId="59" fillId="2" borderId="0" xfId="0" applyFont="1" applyFill="1" applyBorder="1" applyAlignment="1" applyProtection="1">
      <alignment horizontal="left" vertical="center" wrapText="1"/>
    </xf>
    <xf numFmtId="0" fontId="35" fillId="2" borderId="0" xfId="0" applyFont="1" applyFill="1" applyProtection="1">
      <alignment vertical="center"/>
    </xf>
    <xf numFmtId="38" fontId="68" fillId="0" borderId="4" xfId="2" applyNumberFormat="1" applyFont="1" applyBorder="1" applyAlignment="1" applyProtection="1">
      <alignment vertical="center" shrinkToFit="1"/>
    </xf>
    <xf numFmtId="38" fontId="14" fillId="0" borderId="4" xfId="2" applyNumberFormat="1" applyFont="1" applyBorder="1" applyAlignment="1" applyProtection="1">
      <alignment vertical="center" shrinkToFit="1"/>
    </xf>
    <xf numFmtId="0" fontId="35" fillId="2" borderId="0" xfId="0" applyFont="1" applyFill="1" applyAlignment="1" applyProtection="1">
      <alignment vertical="center" wrapText="1"/>
    </xf>
    <xf numFmtId="38" fontId="14" fillId="0" borderId="1" xfId="2" applyNumberFormat="1" applyFont="1" applyBorder="1" applyAlignment="1" applyProtection="1">
      <alignment vertical="center" shrinkToFit="1"/>
    </xf>
    <xf numFmtId="38" fontId="35" fillId="2" borderId="0" xfId="1" applyFont="1" applyFill="1" applyProtection="1">
      <alignment vertical="center"/>
    </xf>
    <xf numFmtId="0" fontId="22" fillId="0" borderId="0" xfId="2" applyFont="1" applyProtection="1">
      <alignment vertical="center"/>
    </xf>
    <xf numFmtId="0" fontId="22" fillId="0" borderId="0" xfId="2" applyFont="1" applyAlignment="1" applyProtection="1">
      <alignment horizontal="right" vertical="center"/>
    </xf>
    <xf numFmtId="0" fontId="23" fillId="0" borderId="0" xfId="2" applyFont="1" applyProtection="1">
      <alignment vertical="center"/>
    </xf>
    <xf numFmtId="0" fontId="44" fillId="0" borderId="0" xfId="2" applyFont="1" applyProtection="1">
      <alignment vertical="center"/>
    </xf>
    <xf numFmtId="0" fontId="5" fillId="0" borderId="0" xfId="2" applyProtection="1">
      <alignment vertical="center"/>
    </xf>
    <xf numFmtId="0" fontId="61" fillId="0" borderId="0" xfId="2" applyFont="1" applyAlignment="1" applyProtection="1">
      <alignment horizontal="center" vertical="center" wrapText="1"/>
    </xf>
    <xf numFmtId="0" fontId="46" fillId="0" borderId="0" xfId="2" applyFont="1" applyAlignment="1" applyProtection="1">
      <alignment vertical="center" wrapText="1"/>
    </xf>
    <xf numFmtId="0" fontId="67" fillId="0" borderId="0" xfId="2" applyFont="1" applyAlignment="1" applyProtection="1">
      <alignment horizontal="left" vertical="center" wrapText="1"/>
    </xf>
    <xf numFmtId="0" fontId="22" fillId="0" borderId="0" xfId="2" applyFont="1" applyAlignment="1" applyProtection="1">
      <alignment horizontal="left"/>
    </xf>
    <xf numFmtId="0" fontId="48" fillId="0" borderId="0" xfId="2" applyFont="1" applyAlignment="1" applyProtection="1">
      <alignment vertical="center" wrapText="1"/>
    </xf>
    <xf numFmtId="0" fontId="42" fillId="0" borderId="0" xfId="2" applyFont="1" applyAlignment="1" applyProtection="1">
      <alignment vertical="center" wrapText="1"/>
    </xf>
    <xf numFmtId="0" fontId="49" fillId="0" borderId="0" xfId="2" applyFont="1" applyAlignment="1" applyProtection="1">
      <alignment vertical="center" wrapText="1"/>
    </xf>
    <xf numFmtId="0" fontId="22" fillId="0" borderId="0" xfId="2" applyFont="1" applyAlignment="1" applyProtection="1">
      <alignment horizontal="center" vertical="center"/>
    </xf>
    <xf numFmtId="0" fontId="60" fillId="0" borderId="0" xfId="2" applyFont="1" applyAlignment="1" applyProtection="1">
      <alignment horizontal="right" vertical="center"/>
    </xf>
    <xf numFmtId="0" fontId="22" fillId="0" borderId="0" xfId="2" applyFont="1" applyAlignment="1" applyProtection="1">
      <alignment vertical="center" wrapText="1"/>
    </xf>
    <xf numFmtId="0" fontId="22" fillId="0" borderId="0" xfId="2" applyFont="1" applyAlignment="1" applyProtection="1">
      <alignment vertical="center" wrapText="1"/>
    </xf>
    <xf numFmtId="0" fontId="51" fillId="0" borderId="0" xfId="2" applyFont="1" applyProtection="1">
      <alignment vertical="center"/>
    </xf>
    <xf numFmtId="0" fontId="50" fillId="0" borderId="0" xfId="2" applyFont="1" applyProtection="1">
      <alignment vertical="center"/>
    </xf>
    <xf numFmtId="0" fontId="22" fillId="0" borderId="0" xfId="2" applyFont="1" applyAlignment="1" applyProtection="1">
      <alignment horizontal="left" vertical="center"/>
    </xf>
    <xf numFmtId="0" fontId="22" fillId="0" borderId="0" xfId="2" applyFont="1" applyAlignment="1" applyProtection="1">
      <alignment horizontal="left" vertical="center" wrapText="1"/>
    </xf>
    <xf numFmtId="0" fontId="51" fillId="0" borderId="0" xfId="2" applyFont="1" applyAlignment="1" applyProtection="1">
      <alignment horizontal="left" vertical="center"/>
    </xf>
    <xf numFmtId="0" fontId="50" fillId="0" borderId="0" xfId="2" applyFont="1" applyAlignment="1" applyProtection="1">
      <alignment horizontal="left" vertical="center" wrapText="1"/>
    </xf>
    <xf numFmtId="0" fontId="43" fillId="0" borderId="0" xfId="2" applyFont="1" applyProtection="1">
      <alignment vertical="center"/>
    </xf>
    <xf numFmtId="0" fontId="22" fillId="0" borderId="0" xfId="2" applyFont="1" applyAlignment="1" applyProtection="1">
      <alignment horizontal="right" vertical="center" wrapText="1"/>
    </xf>
    <xf numFmtId="0" fontId="22" fillId="0" borderId="0" xfId="0" applyFont="1" applyAlignment="1" applyProtection="1">
      <alignment horizontal="right" vertical="center"/>
    </xf>
    <xf numFmtId="0" fontId="6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applyFont="1" applyProtection="1">
      <alignment vertical="center"/>
    </xf>
    <xf numFmtId="43" fontId="67" fillId="0" borderId="0" xfId="0" applyNumberFormat="1" applyFont="1" applyAlignment="1" applyProtection="1">
      <alignment vertical="center" wrapText="1"/>
    </xf>
    <xf numFmtId="42" fontId="67" fillId="0" borderId="0" xfId="0" applyNumberFormat="1" applyFont="1" applyAlignment="1" applyProtection="1">
      <alignment horizontal="left" vertical="center" wrapText="1"/>
    </xf>
    <xf numFmtId="0" fontId="57" fillId="0" borderId="0" xfId="0" applyFont="1" applyAlignment="1" applyProtection="1">
      <alignment horizontal="left" vertical="center" wrapText="1"/>
    </xf>
    <xf numFmtId="0" fontId="60" fillId="0" borderId="0" xfId="0" applyFont="1" applyAlignment="1" applyProtection="1">
      <alignment horizontal="right" vertical="center"/>
    </xf>
    <xf numFmtId="0" fontId="22" fillId="0" borderId="0" xfId="0" applyFont="1" applyAlignment="1" applyProtection="1">
      <alignment vertical="center" wrapText="1"/>
    </xf>
    <xf numFmtId="0" fontId="22" fillId="0" borderId="0" xfId="0" applyFont="1" applyAlignment="1" applyProtection="1">
      <alignment vertical="center" wrapText="1"/>
    </xf>
    <xf numFmtId="0" fontId="22" fillId="0" borderId="3" xfId="0" applyFont="1" applyBorder="1" applyProtection="1">
      <alignment vertical="center"/>
    </xf>
    <xf numFmtId="179" fontId="67" fillId="0" borderId="3" xfId="0" applyNumberFormat="1" applyFont="1" applyBorder="1" applyProtection="1">
      <alignment vertical="center"/>
    </xf>
    <xf numFmtId="179" fontId="22" fillId="0" borderId="3" xfId="0" applyNumberFormat="1" applyFont="1" applyBorder="1" applyProtection="1">
      <alignment vertical="center"/>
    </xf>
    <xf numFmtId="0" fontId="52" fillId="0" borderId="0" xfId="2" applyFont="1" applyAlignment="1" applyProtection="1">
      <alignment horizontal="center" vertical="center" wrapText="1"/>
    </xf>
    <xf numFmtId="0" fontId="48" fillId="0" borderId="0" xfId="2" applyFont="1" applyAlignment="1" applyProtection="1">
      <alignment horizontal="left" vertical="center" wrapText="1"/>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79">
    <dxf>
      <fill>
        <patternFill>
          <bgColor theme="2" tint="-9.9948118533890809E-2"/>
        </patternFill>
      </fill>
    </dxf>
    <dxf>
      <fill>
        <patternFill>
          <bgColor theme="2" tint="-9.9948118533890809E-2"/>
        </patternFill>
      </fill>
    </dxf>
    <dxf>
      <fill>
        <patternFill>
          <bgColor theme="2" tint="-0.2499465926084170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352425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1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1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1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352425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1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352425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1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104775</xdr:rowOff>
        </xdr:from>
        <xdr:to>
          <xdr:col>2</xdr:col>
          <xdr:colOff>1819275</xdr:colOff>
          <xdr:row>10</xdr:row>
          <xdr:rowOff>438150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1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twoCellAnchor>
    <xdr:from>
      <xdr:col>2</xdr:col>
      <xdr:colOff>3832411</xdr:colOff>
      <xdr:row>8</xdr:row>
      <xdr:rowOff>336177</xdr:rowOff>
    </xdr:from>
    <xdr:to>
      <xdr:col>6</xdr:col>
      <xdr:colOff>466998</xdr:colOff>
      <xdr:row>11</xdr:row>
      <xdr:rowOff>244930</xdr:rowOff>
    </xdr:to>
    <xdr:sp macro="" textlink="">
      <xdr:nvSpPr>
        <xdr:cNvPr id="8" name="四角形吹き出し 2">
          <a:extLst>
            <a:ext uri="{FF2B5EF4-FFF2-40B4-BE49-F238E27FC236}">
              <a16:creationId xmlns:a16="http://schemas.microsoft.com/office/drawing/2014/main" id="{00000000-0008-0000-0100-000008000000}"/>
            </a:ext>
          </a:extLst>
        </xdr:cNvPr>
        <xdr:cNvSpPr/>
      </xdr:nvSpPr>
      <xdr:spPr>
        <a:xfrm>
          <a:off x="7788087" y="2846295"/>
          <a:ext cx="2954705" cy="1163811"/>
        </a:xfrm>
        <a:prstGeom prst="wedgeRectCallout">
          <a:avLst>
            <a:gd name="adj1" fmla="val -292251"/>
            <a:gd name="adj2" fmla="val 56995"/>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rgbClr val="FF0000"/>
              </a:solidFill>
              <a:effectLst/>
              <a:latin typeface="+mn-lt"/>
              <a:ea typeface="+mn-ea"/>
              <a:cs typeface="+mn-cs"/>
            </a:rPr>
            <a:t>スタートアップ要件確認の</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項目については、</a:t>
          </a:r>
        </a:p>
        <a:p>
          <a:pPr eaLnBrk="1" fontAlgn="auto" latinLnBrk="0" hangingPunct="1"/>
          <a:r>
            <a:rPr kumimoji="1" lang="en-US" altLang="ja-JP" sz="1100">
              <a:solidFill>
                <a:srgbClr val="FF0000"/>
              </a:solidFill>
              <a:effectLst/>
              <a:latin typeface="+mn-lt"/>
              <a:ea typeface="+mn-ea"/>
              <a:cs typeface="+mn-cs"/>
            </a:rPr>
            <a:t>A</a:t>
          </a:r>
          <a:r>
            <a:rPr kumimoji="1" lang="ja-JP" altLang="en-US" sz="1100">
              <a:solidFill>
                <a:srgbClr val="FF0000"/>
              </a:solidFill>
              <a:effectLst/>
              <a:latin typeface="+mn-lt"/>
              <a:ea typeface="+mn-ea"/>
              <a:cs typeface="+mn-cs"/>
            </a:rPr>
            <a:t>類型に該当、且つスタートアップ対象の事業者のみ記載</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381001</xdr:colOff>
      <xdr:row>3</xdr:row>
      <xdr:rowOff>141224</xdr:rowOff>
    </xdr:from>
    <xdr:ext cx="3282723" cy="292452"/>
    <xdr:sp macro="" textlink="">
      <xdr:nvSpPr>
        <xdr:cNvPr id="2" name="四角形吹き出し 2">
          <a:extLst>
            <a:ext uri="{FF2B5EF4-FFF2-40B4-BE49-F238E27FC236}">
              <a16:creationId xmlns:a16="http://schemas.microsoft.com/office/drawing/2014/main" id="{00000000-0008-0000-0A00-000002000000}"/>
            </a:ext>
          </a:extLst>
        </xdr:cNvPr>
        <xdr:cNvSpPr/>
      </xdr:nvSpPr>
      <xdr:spPr>
        <a:xfrm>
          <a:off x="381001" y="1447510"/>
          <a:ext cx="3282723" cy="292452"/>
        </a:xfrm>
        <a:prstGeom prst="wedgeRectCallout">
          <a:avLst>
            <a:gd name="adj1" fmla="val 122904"/>
            <a:gd name="adj2" fmla="val -72318"/>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0</xdr:col>
      <xdr:colOff>122464</xdr:colOff>
      <xdr:row>10</xdr:row>
      <xdr:rowOff>2355</xdr:rowOff>
    </xdr:from>
    <xdr:ext cx="2879766" cy="492571"/>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122464" y="4465498"/>
          <a:ext cx="2879766" cy="492571"/>
        </a:xfrm>
        <a:prstGeom prst="wedgeRectCallout">
          <a:avLst>
            <a:gd name="adj1" fmla="val 54787"/>
            <a:gd name="adj2" fmla="val -145957"/>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人件費単価計算書に記入された人員 からプルダウンで選択すること。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2</xdr:col>
      <xdr:colOff>1129393</xdr:colOff>
      <xdr:row>10</xdr:row>
      <xdr:rowOff>83997</xdr:rowOff>
    </xdr:from>
    <xdr:ext cx="2879766" cy="492571"/>
    <xdr:sp macro="" textlink="">
      <xdr:nvSpPr>
        <xdr:cNvPr id="4" name="四角形吹き出し 2">
          <a:extLst>
            <a:ext uri="{FF2B5EF4-FFF2-40B4-BE49-F238E27FC236}">
              <a16:creationId xmlns:a16="http://schemas.microsoft.com/office/drawing/2014/main" id="{00000000-0008-0000-0A00-000004000000}"/>
            </a:ext>
          </a:extLst>
        </xdr:cNvPr>
        <xdr:cNvSpPr/>
      </xdr:nvSpPr>
      <xdr:spPr>
        <a:xfrm>
          <a:off x="5415643" y="4547140"/>
          <a:ext cx="2879766" cy="492571"/>
        </a:xfrm>
        <a:prstGeom prst="wedgeRectCallout">
          <a:avLst>
            <a:gd name="adj1" fmla="val -9030"/>
            <a:gd name="adj2" fmla="val -15303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事業完了までに必要な工数を 「時間」単位で記入すること。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136072</xdr:colOff>
      <xdr:row>3</xdr:row>
      <xdr:rowOff>168438</xdr:rowOff>
    </xdr:from>
    <xdr:ext cx="3282723" cy="292452"/>
    <xdr:sp macro="" textlink="">
      <xdr:nvSpPr>
        <xdr:cNvPr id="2" name="四角形吹き出し 2">
          <a:extLst>
            <a:ext uri="{FF2B5EF4-FFF2-40B4-BE49-F238E27FC236}">
              <a16:creationId xmlns:a16="http://schemas.microsoft.com/office/drawing/2014/main" id="{00000000-0008-0000-0B00-000002000000}"/>
            </a:ext>
          </a:extLst>
        </xdr:cNvPr>
        <xdr:cNvSpPr/>
      </xdr:nvSpPr>
      <xdr:spPr>
        <a:xfrm>
          <a:off x="136072" y="1474724"/>
          <a:ext cx="3282723" cy="292452"/>
        </a:xfrm>
        <a:prstGeom prst="wedgeRectCallout">
          <a:avLst>
            <a:gd name="adj1" fmla="val 122904"/>
            <a:gd name="adj2" fmla="val -72318"/>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0</xdr:col>
      <xdr:colOff>13607</xdr:colOff>
      <xdr:row>10</xdr:row>
      <xdr:rowOff>165640</xdr:rowOff>
    </xdr:from>
    <xdr:ext cx="2879766" cy="492571"/>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13607" y="4628783"/>
          <a:ext cx="2879766" cy="492571"/>
        </a:xfrm>
        <a:prstGeom prst="wedgeRectCallout">
          <a:avLst>
            <a:gd name="adj1" fmla="val 54787"/>
            <a:gd name="adj2" fmla="val -145957"/>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人件費単価計算書に記入された人員 からプルダウンで選択すること。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2</xdr:col>
      <xdr:colOff>1265464</xdr:colOff>
      <xdr:row>10</xdr:row>
      <xdr:rowOff>192855</xdr:rowOff>
    </xdr:from>
    <xdr:ext cx="2879766" cy="492571"/>
    <xdr:sp macro="" textlink="">
      <xdr:nvSpPr>
        <xdr:cNvPr id="4" name="四角形吹き出し 2">
          <a:extLst>
            <a:ext uri="{FF2B5EF4-FFF2-40B4-BE49-F238E27FC236}">
              <a16:creationId xmlns:a16="http://schemas.microsoft.com/office/drawing/2014/main" id="{00000000-0008-0000-0B00-000004000000}"/>
            </a:ext>
          </a:extLst>
        </xdr:cNvPr>
        <xdr:cNvSpPr/>
      </xdr:nvSpPr>
      <xdr:spPr>
        <a:xfrm>
          <a:off x="5551714" y="4655998"/>
          <a:ext cx="2879766" cy="492571"/>
        </a:xfrm>
        <a:prstGeom prst="wedgeRectCallout">
          <a:avLst>
            <a:gd name="adj1" fmla="val -9030"/>
            <a:gd name="adj2" fmla="val -15303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事業完了までに必要な工数を 「時間」単位で記入すること。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76200</xdr:colOff>
      <xdr:row>2</xdr:row>
      <xdr:rowOff>491901</xdr:rowOff>
    </xdr:from>
    <xdr:ext cx="2581275" cy="492571"/>
    <xdr:sp macro="" textlink="">
      <xdr:nvSpPr>
        <xdr:cNvPr id="2" name="四角形吹き出し 2">
          <a:extLst>
            <a:ext uri="{FF2B5EF4-FFF2-40B4-BE49-F238E27FC236}">
              <a16:creationId xmlns:a16="http://schemas.microsoft.com/office/drawing/2014/main" id="{00000000-0008-0000-0C00-000002000000}"/>
            </a:ext>
          </a:extLst>
        </xdr:cNvPr>
        <xdr:cNvSpPr/>
      </xdr:nvSpPr>
      <xdr:spPr>
        <a:xfrm>
          <a:off x="76200" y="1853976"/>
          <a:ext cx="2581275" cy="492571"/>
        </a:xfrm>
        <a:prstGeom prst="wedgeRectCallout">
          <a:avLst>
            <a:gd name="adj1" fmla="val 128070"/>
            <a:gd name="adj2" fmla="val -41332"/>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 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1</xdr:col>
      <xdr:colOff>523875</xdr:colOff>
      <xdr:row>9</xdr:row>
      <xdr:rowOff>156115</xdr:rowOff>
    </xdr:from>
    <xdr:ext cx="2879766" cy="492571"/>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704850" y="5528215"/>
          <a:ext cx="2879766" cy="492571"/>
        </a:xfrm>
        <a:prstGeom prst="wedgeRectCallout">
          <a:avLst>
            <a:gd name="adj1" fmla="val -24576"/>
            <a:gd name="adj2" fmla="val -18010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別添１（事業者基本情報）の幹事社情報が反映される。</a:t>
          </a:r>
        </a:p>
      </xdr:txBody>
    </xdr:sp>
    <xdr:clientData/>
  </xdr:oneCellAnchor>
  <xdr:twoCellAnchor>
    <xdr:from>
      <xdr:col>3</xdr:col>
      <xdr:colOff>2305049</xdr:colOff>
      <xdr:row>4</xdr:row>
      <xdr:rowOff>352425</xdr:rowOff>
    </xdr:from>
    <xdr:to>
      <xdr:col>4</xdr:col>
      <xdr:colOff>268060</xdr:colOff>
      <xdr:row>5</xdr:row>
      <xdr:rowOff>104775</xdr:rowOff>
    </xdr:to>
    <xdr:sp macro="" textlink="">
      <xdr:nvSpPr>
        <xdr:cNvPr id="4" name="Rectangle 2">
          <a:extLst>
            <a:ext uri="{FF2B5EF4-FFF2-40B4-BE49-F238E27FC236}">
              <a16:creationId xmlns:a16="http://schemas.microsoft.com/office/drawing/2014/main" id="{00000000-0008-0000-0C00-000004000000}"/>
            </a:ext>
          </a:extLst>
        </xdr:cNvPr>
        <xdr:cNvSpPr>
          <a:spLocks noChangeArrowheads="1"/>
        </xdr:cNvSpPr>
      </xdr:nvSpPr>
      <xdr:spPr bwMode="auto">
        <a:xfrm>
          <a:off x="7362824" y="2533650"/>
          <a:ext cx="401411" cy="371475"/>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2</xdr:col>
      <xdr:colOff>2152651</xdr:colOff>
      <xdr:row>6</xdr:row>
      <xdr:rowOff>350874</xdr:rowOff>
    </xdr:from>
    <xdr:ext cx="2320018" cy="292452"/>
    <xdr:sp macro="" textlink="">
      <xdr:nvSpPr>
        <xdr:cNvPr id="5" name="四角形吹き出し 2">
          <a:extLst>
            <a:ext uri="{FF2B5EF4-FFF2-40B4-BE49-F238E27FC236}">
              <a16:creationId xmlns:a16="http://schemas.microsoft.com/office/drawing/2014/main" id="{00000000-0008-0000-0C00-000005000000}"/>
            </a:ext>
          </a:extLst>
        </xdr:cNvPr>
        <xdr:cNvSpPr/>
      </xdr:nvSpPr>
      <xdr:spPr>
        <a:xfrm>
          <a:off x="4772026" y="3322674"/>
          <a:ext cx="2320018" cy="292452"/>
        </a:xfrm>
        <a:prstGeom prst="wedgeRectCallout">
          <a:avLst>
            <a:gd name="adj1" fmla="val 61673"/>
            <a:gd name="adj2" fmla="val -186260"/>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事業責任者の押印で構いません。</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605117</xdr:colOff>
      <xdr:row>5</xdr:row>
      <xdr:rowOff>450441</xdr:rowOff>
    </xdr:from>
    <xdr:ext cx="2581275" cy="492571"/>
    <xdr:sp macro="" textlink="">
      <xdr:nvSpPr>
        <xdr:cNvPr id="2" name="四角形吹き出し 2">
          <a:extLst>
            <a:ext uri="{FF2B5EF4-FFF2-40B4-BE49-F238E27FC236}">
              <a16:creationId xmlns:a16="http://schemas.microsoft.com/office/drawing/2014/main" id="{00000000-0008-0000-0D00-000002000000}"/>
            </a:ext>
          </a:extLst>
        </xdr:cNvPr>
        <xdr:cNvSpPr/>
      </xdr:nvSpPr>
      <xdr:spPr>
        <a:xfrm>
          <a:off x="784411" y="1985647"/>
          <a:ext cx="2581275" cy="492571"/>
        </a:xfrm>
        <a:prstGeom prst="wedgeRectCallout">
          <a:avLst>
            <a:gd name="adj1" fmla="val 102891"/>
            <a:gd name="adj2" fmla="val -26419"/>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 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3</xdr:col>
      <xdr:colOff>201706</xdr:colOff>
      <xdr:row>10</xdr:row>
      <xdr:rowOff>86694</xdr:rowOff>
    </xdr:from>
    <xdr:ext cx="2272393" cy="292452"/>
    <xdr:sp macro="" textlink="">
      <xdr:nvSpPr>
        <xdr:cNvPr id="4" name="四角形吹き出し 2">
          <a:extLst>
            <a:ext uri="{FF2B5EF4-FFF2-40B4-BE49-F238E27FC236}">
              <a16:creationId xmlns:a16="http://schemas.microsoft.com/office/drawing/2014/main" id="{00000000-0008-0000-0D00-000004000000}"/>
            </a:ext>
          </a:extLst>
        </xdr:cNvPr>
        <xdr:cNvSpPr/>
      </xdr:nvSpPr>
      <xdr:spPr>
        <a:xfrm>
          <a:off x="5322794" y="3179518"/>
          <a:ext cx="2272393" cy="292452"/>
        </a:xfrm>
        <a:prstGeom prst="wedgeRectCallout">
          <a:avLst>
            <a:gd name="adj1" fmla="val 59127"/>
            <a:gd name="adj2" fmla="val -42349"/>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事業責任者の押印で構いません。</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twoCellAnchor>
    <xdr:from>
      <xdr:col>3</xdr:col>
      <xdr:colOff>2667000</xdr:colOff>
      <xdr:row>8</xdr:row>
      <xdr:rowOff>100853</xdr:rowOff>
    </xdr:from>
    <xdr:to>
      <xdr:col>3</xdr:col>
      <xdr:colOff>3068411</xdr:colOff>
      <xdr:row>10</xdr:row>
      <xdr:rowOff>136151</xdr:rowOff>
    </xdr:to>
    <xdr:sp macro="" textlink="">
      <xdr:nvSpPr>
        <xdr:cNvPr id="5" name="Rectangle 2">
          <a:extLst>
            <a:ext uri="{FF2B5EF4-FFF2-40B4-BE49-F238E27FC236}">
              <a16:creationId xmlns:a16="http://schemas.microsoft.com/office/drawing/2014/main" id="{00000000-0008-0000-0D00-000005000000}"/>
            </a:ext>
          </a:extLst>
        </xdr:cNvPr>
        <xdr:cNvSpPr>
          <a:spLocks noChangeArrowheads="1"/>
        </xdr:cNvSpPr>
      </xdr:nvSpPr>
      <xdr:spPr bwMode="auto">
        <a:xfrm>
          <a:off x="7788088" y="2857500"/>
          <a:ext cx="401411" cy="371475"/>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504825</xdr:colOff>
      <xdr:row>3</xdr:row>
      <xdr:rowOff>539527</xdr:rowOff>
    </xdr:from>
    <xdr:ext cx="2581275" cy="492571"/>
    <xdr:sp macro="" textlink="">
      <xdr:nvSpPr>
        <xdr:cNvPr id="2" name="四角形吹き出し 2">
          <a:extLst>
            <a:ext uri="{FF2B5EF4-FFF2-40B4-BE49-F238E27FC236}">
              <a16:creationId xmlns:a16="http://schemas.microsoft.com/office/drawing/2014/main" id="{00000000-0008-0000-0E00-000002000000}"/>
            </a:ext>
          </a:extLst>
        </xdr:cNvPr>
        <xdr:cNvSpPr/>
      </xdr:nvSpPr>
      <xdr:spPr>
        <a:xfrm>
          <a:off x="685800" y="2244502"/>
          <a:ext cx="2581275" cy="492571"/>
        </a:xfrm>
        <a:prstGeom prst="wedgeRectCallout">
          <a:avLst>
            <a:gd name="adj1" fmla="val 102891"/>
            <a:gd name="adj2" fmla="val -26419"/>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 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1</xdr:col>
      <xdr:colOff>1809750</xdr:colOff>
      <xdr:row>2</xdr:row>
      <xdr:rowOff>1411</xdr:rowOff>
    </xdr:from>
    <xdr:ext cx="1628775" cy="292452"/>
    <xdr:sp macro="" textlink="">
      <xdr:nvSpPr>
        <xdr:cNvPr id="3" name="四角形吹き出し 2">
          <a:extLst>
            <a:ext uri="{FF2B5EF4-FFF2-40B4-BE49-F238E27FC236}">
              <a16:creationId xmlns:a16="http://schemas.microsoft.com/office/drawing/2014/main" id="{00000000-0008-0000-0E00-000003000000}"/>
            </a:ext>
          </a:extLst>
        </xdr:cNvPr>
        <xdr:cNvSpPr/>
      </xdr:nvSpPr>
      <xdr:spPr>
        <a:xfrm>
          <a:off x="1990725" y="1363486"/>
          <a:ext cx="1628775" cy="292452"/>
        </a:xfrm>
        <a:prstGeom prst="wedgeRectCallout">
          <a:avLst>
            <a:gd name="adj1" fmla="val 92928"/>
            <a:gd name="adj2" fmla="val 7384"/>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effectLst/>
              <a:latin typeface="ＭＳ Ｐ明朝" panose="02020600040205080304" pitchFamily="18" charset="-128"/>
              <a:ea typeface="ＭＳ Ｐ明朝" panose="02020600040205080304" pitchFamily="18" charset="-128"/>
            </a:rPr>
            <a:t>幹事社名を入力。</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1</xdr:col>
      <xdr:colOff>552450</xdr:colOff>
      <xdr:row>9</xdr:row>
      <xdr:rowOff>72802</xdr:rowOff>
    </xdr:from>
    <xdr:ext cx="1628775" cy="492571"/>
    <xdr:sp macro="" textlink="">
      <xdr:nvSpPr>
        <xdr:cNvPr id="4" name="四角形吹き出し 2">
          <a:extLst>
            <a:ext uri="{FF2B5EF4-FFF2-40B4-BE49-F238E27FC236}">
              <a16:creationId xmlns:a16="http://schemas.microsoft.com/office/drawing/2014/main" id="{00000000-0008-0000-0E00-000004000000}"/>
            </a:ext>
          </a:extLst>
        </xdr:cNvPr>
        <xdr:cNvSpPr/>
      </xdr:nvSpPr>
      <xdr:spPr>
        <a:xfrm>
          <a:off x="733425" y="5616352"/>
          <a:ext cx="1628775" cy="492571"/>
        </a:xfrm>
        <a:prstGeom prst="wedgeRectCallout">
          <a:avLst>
            <a:gd name="adj1" fmla="val -11750"/>
            <a:gd name="adj2" fmla="val -139889"/>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effectLst/>
              <a:latin typeface="ＭＳ Ｐ明朝" panose="02020600040205080304" pitchFamily="18" charset="-128"/>
              <a:ea typeface="ＭＳ Ｐ明朝" panose="02020600040205080304" pitchFamily="18" charset="-128"/>
            </a:rPr>
            <a:t>上で入力した幹事社名が反映されます。</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twoCellAnchor>
    <xdr:from>
      <xdr:col>3</xdr:col>
      <xdr:colOff>2333626</xdr:colOff>
      <xdr:row>5</xdr:row>
      <xdr:rowOff>390525</xdr:rowOff>
    </xdr:from>
    <xdr:to>
      <xdr:col>4</xdr:col>
      <xdr:colOff>219076</xdr:colOff>
      <xdr:row>6</xdr:row>
      <xdr:rowOff>85725</xdr:rowOff>
    </xdr:to>
    <xdr:sp macro="" textlink="">
      <xdr:nvSpPr>
        <xdr:cNvPr id="5" name="Rectangle 2">
          <a:extLst>
            <a:ext uri="{FF2B5EF4-FFF2-40B4-BE49-F238E27FC236}">
              <a16:creationId xmlns:a16="http://schemas.microsoft.com/office/drawing/2014/main" id="{00000000-0008-0000-0E00-000005000000}"/>
            </a:ext>
          </a:extLst>
        </xdr:cNvPr>
        <xdr:cNvSpPr>
          <a:spLocks noChangeArrowheads="1"/>
        </xdr:cNvSpPr>
      </xdr:nvSpPr>
      <xdr:spPr bwMode="auto">
        <a:xfrm>
          <a:off x="7391401" y="2914650"/>
          <a:ext cx="323850" cy="314325"/>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2</xdr:col>
      <xdr:colOff>2324100</xdr:colOff>
      <xdr:row>7</xdr:row>
      <xdr:rowOff>203236</xdr:rowOff>
    </xdr:from>
    <xdr:ext cx="2272393" cy="292452"/>
    <xdr:sp macro="" textlink="">
      <xdr:nvSpPr>
        <xdr:cNvPr id="6" name="四角形吹き出し 2">
          <a:extLst>
            <a:ext uri="{FF2B5EF4-FFF2-40B4-BE49-F238E27FC236}">
              <a16:creationId xmlns:a16="http://schemas.microsoft.com/office/drawing/2014/main" id="{00000000-0008-0000-0E00-000006000000}"/>
            </a:ext>
          </a:extLst>
        </xdr:cNvPr>
        <xdr:cNvSpPr/>
      </xdr:nvSpPr>
      <xdr:spPr>
        <a:xfrm>
          <a:off x="4943475" y="3517936"/>
          <a:ext cx="2272393" cy="292452"/>
        </a:xfrm>
        <a:prstGeom prst="wedgeRectCallout">
          <a:avLst>
            <a:gd name="adj1" fmla="val 54936"/>
            <a:gd name="adj2" fmla="val -14612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事業責任者の押印で構いません。</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342900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342900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2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342900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2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104775</xdr:rowOff>
        </xdr:from>
        <xdr:to>
          <xdr:col>2</xdr:col>
          <xdr:colOff>1819275</xdr:colOff>
          <xdr:row>10</xdr:row>
          <xdr:rowOff>438150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2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twoCellAnchor>
    <xdr:from>
      <xdr:col>3</xdr:col>
      <xdr:colOff>89647</xdr:colOff>
      <xdr:row>8</xdr:row>
      <xdr:rowOff>403411</xdr:rowOff>
    </xdr:from>
    <xdr:to>
      <xdr:col>7</xdr:col>
      <xdr:colOff>310117</xdr:colOff>
      <xdr:row>11</xdr:row>
      <xdr:rowOff>312164</xdr:rowOff>
    </xdr:to>
    <xdr:sp macro="" textlink="">
      <xdr:nvSpPr>
        <xdr:cNvPr id="8" name="四角形吹き出し 2">
          <a:extLst>
            <a:ext uri="{FF2B5EF4-FFF2-40B4-BE49-F238E27FC236}">
              <a16:creationId xmlns:a16="http://schemas.microsoft.com/office/drawing/2014/main" id="{00000000-0008-0000-0200-000008000000}"/>
            </a:ext>
          </a:extLst>
        </xdr:cNvPr>
        <xdr:cNvSpPr/>
      </xdr:nvSpPr>
      <xdr:spPr>
        <a:xfrm>
          <a:off x="8314765" y="2913529"/>
          <a:ext cx="2954705" cy="1163811"/>
        </a:xfrm>
        <a:prstGeom prst="wedgeRectCallout">
          <a:avLst>
            <a:gd name="adj1" fmla="val -309317"/>
            <a:gd name="adj2" fmla="val 5988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rgbClr val="FF0000"/>
              </a:solidFill>
              <a:effectLst/>
              <a:latin typeface="+mn-lt"/>
              <a:ea typeface="+mn-ea"/>
              <a:cs typeface="+mn-cs"/>
            </a:rPr>
            <a:t>スタートアップ要件確認の</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項目については、</a:t>
          </a:r>
        </a:p>
        <a:p>
          <a:pPr eaLnBrk="1" fontAlgn="auto" latinLnBrk="0" hangingPunct="1"/>
          <a:r>
            <a:rPr kumimoji="1" lang="en-US" altLang="ja-JP" sz="1100">
              <a:solidFill>
                <a:srgbClr val="FF0000"/>
              </a:solidFill>
              <a:effectLst/>
              <a:latin typeface="+mn-lt"/>
              <a:ea typeface="+mn-ea"/>
              <a:cs typeface="+mn-cs"/>
            </a:rPr>
            <a:t>A</a:t>
          </a:r>
          <a:r>
            <a:rPr kumimoji="1" lang="ja-JP" altLang="en-US" sz="1100">
              <a:solidFill>
                <a:srgbClr val="FF0000"/>
              </a:solidFill>
              <a:effectLst/>
              <a:latin typeface="+mn-lt"/>
              <a:ea typeface="+mn-ea"/>
              <a:cs typeface="+mn-cs"/>
            </a:rPr>
            <a:t>類型に該当、且つスタートアップ対象の事業者のみ記載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156882</xdr:colOff>
      <xdr:row>5</xdr:row>
      <xdr:rowOff>11206</xdr:rowOff>
    </xdr:from>
    <xdr:to>
      <xdr:col>2</xdr:col>
      <xdr:colOff>3014382</xdr:colOff>
      <xdr:row>9</xdr:row>
      <xdr:rowOff>420782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6882" y="1277471"/>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■以下、注意事項について必ず確認の上で作成すること</a:t>
          </a:r>
          <a:br>
            <a:rPr kumimoji="1" lang="en-US" altLang="ja-JP" sz="1200">
              <a:solidFill>
                <a:srgbClr val="FF0000"/>
              </a:solidFill>
              <a:latin typeface="ＭＳ Ｐ明朝" panose="02020600040205080304" pitchFamily="18" charset="-128"/>
              <a:ea typeface="ＭＳ Ｐ明朝" panose="02020600040205080304" pitchFamily="18" charset="-128"/>
            </a:rPr>
          </a:br>
          <a:br>
            <a:rPr kumimoji="1" lang="en-US" altLang="ja-JP" sz="1200">
              <a:solidFill>
                <a:srgbClr val="FF0000"/>
              </a:solidFill>
              <a:latin typeface="ＭＳ Ｐ明朝" panose="02020600040205080304" pitchFamily="18" charset="-128"/>
              <a:ea typeface="ＭＳ Ｐ明朝" panose="02020600040205080304" pitchFamily="18" charset="-128"/>
            </a:rPr>
          </a:br>
          <a:r>
            <a:rPr kumimoji="1" lang="ja-JP" altLang="en-US" sz="1200">
              <a:solidFill>
                <a:sysClr val="windowText" lastClr="00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2</xdr:col>
      <xdr:colOff>122464</xdr:colOff>
      <xdr:row>0</xdr:row>
      <xdr:rowOff>83257</xdr:rowOff>
    </xdr:from>
    <xdr:ext cx="2381250" cy="275717"/>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2857500" y="83257"/>
          <a:ext cx="2381250" cy="275717"/>
        </a:xfrm>
        <a:prstGeom prst="wedgeRectCallout">
          <a:avLst>
            <a:gd name="adj1" fmla="val -150714"/>
            <a:gd name="adj2" fmla="val 177030"/>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eaLnBrk="1" fontAlgn="auto" latinLnBrk="0" hangingPunct="1"/>
          <a:r>
            <a:rPr kumimoji="1" lang="ja-JP" altLang="ja-JP" sz="1100">
              <a:solidFill>
                <a:srgbClr val="FF0000"/>
              </a:solidFill>
              <a:effectLst/>
              <a:latin typeface="+mn-lt"/>
              <a:ea typeface="+mn-ea"/>
              <a:cs typeface="+mn-cs"/>
            </a:rPr>
            <a:t>対象事業の類型を必ず選択すること</a:t>
          </a:r>
          <a:endParaRPr lang="ja-JP" altLang="ja-JP" sz="800">
            <a:solidFill>
              <a:srgbClr val="FF0000"/>
            </a:solidFill>
            <a:effectLst/>
          </a:endParaRPr>
        </a:p>
      </xdr:txBody>
    </xdr:sp>
    <xdr:clientData/>
  </xdr:oneCellAnchor>
  <xdr:oneCellAnchor>
    <xdr:from>
      <xdr:col>1</xdr:col>
      <xdr:colOff>435429</xdr:colOff>
      <xdr:row>20</xdr:row>
      <xdr:rowOff>178976</xdr:rowOff>
    </xdr:from>
    <xdr:ext cx="2707822" cy="825867"/>
    <xdr:sp macro="" textlink="">
      <xdr:nvSpPr>
        <xdr:cNvPr id="5" name="四角形吹き出し 2">
          <a:extLst>
            <a:ext uri="{FF2B5EF4-FFF2-40B4-BE49-F238E27FC236}">
              <a16:creationId xmlns:a16="http://schemas.microsoft.com/office/drawing/2014/main" id="{00000000-0008-0000-0300-000005000000}"/>
            </a:ext>
          </a:extLst>
        </xdr:cNvPr>
        <xdr:cNvSpPr/>
      </xdr:nvSpPr>
      <xdr:spPr>
        <a:xfrm>
          <a:off x="993322" y="8139155"/>
          <a:ext cx="2707822" cy="82586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eaLnBrk="1" fontAlgn="auto" latinLnBrk="0" hangingPunct="1"/>
          <a:r>
            <a:rPr kumimoji="1" lang="ja-JP" altLang="en-US" sz="1100">
              <a:solidFill>
                <a:srgbClr val="FF0000"/>
              </a:solidFill>
              <a:effectLst/>
              <a:latin typeface="+mn-lt"/>
              <a:ea typeface="+mn-ea"/>
              <a:cs typeface="+mn-cs"/>
            </a:rPr>
            <a:t>（人件費について）</a:t>
          </a:r>
          <a:endParaRPr kumimoji="1" lang="en-US" altLang="ja-JP" sz="1100">
            <a:solidFill>
              <a:srgbClr val="FF0000"/>
            </a:solidFill>
            <a:effectLst/>
            <a:latin typeface="+mn-lt"/>
            <a:ea typeface="+mn-ea"/>
            <a:cs typeface="+mn-cs"/>
          </a:endParaRPr>
        </a:p>
        <a:p>
          <a:pPr eaLnBrk="1" fontAlgn="auto" latinLnBrk="0" hangingPunct="1"/>
          <a:r>
            <a:rPr kumimoji="1" lang="ja-JP" altLang="en-US" sz="1100">
              <a:solidFill>
                <a:srgbClr val="FF0000"/>
              </a:solidFill>
              <a:effectLst/>
              <a:latin typeface="+mn-lt"/>
              <a:ea typeface="+mn-ea"/>
              <a:cs typeface="+mn-cs"/>
            </a:rPr>
            <a:t>別添２－２人件費計算根拠にて活動者と活動内容を細分化し、工数と金額 の積算の根拠を示すこと。 </a:t>
          </a:r>
          <a:endParaRPr lang="ja-JP" altLang="ja-JP" sz="800">
            <a:solidFill>
              <a:srgbClr val="FF0000"/>
            </a:solidFill>
            <a:effectLst/>
          </a:endParaRPr>
        </a:p>
      </xdr:txBody>
    </xdr:sp>
    <xdr:clientData/>
  </xdr:oneCellAnchor>
  <xdr:oneCellAnchor>
    <xdr:from>
      <xdr:col>3</xdr:col>
      <xdr:colOff>27214</xdr:colOff>
      <xdr:row>20</xdr:row>
      <xdr:rowOff>226136</xdr:rowOff>
    </xdr:from>
    <xdr:ext cx="3469822" cy="642484"/>
    <xdr:sp macro="" textlink="">
      <xdr:nvSpPr>
        <xdr:cNvPr id="6" name="四角形吹き出し 2">
          <a:extLst>
            <a:ext uri="{FF2B5EF4-FFF2-40B4-BE49-F238E27FC236}">
              <a16:creationId xmlns:a16="http://schemas.microsoft.com/office/drawing/2014/main" id="{00000000-0008-0000-0300-000006000000}"/>
            </a:ext>
          </a:extLst>
        </xdr:cNvPr>
        <xdr:cNvSpPr/>
      </xdr:nvSpPr>
      <xdr:spPr>
        <a:xfrm>
          <a:off x="5919107" y="8186315"/>
          <a:ext cx="3469822" cy="642484"/>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eaLnBrk="1" fontAlgn="auto" latinLnBrk="0" hangingPunct="1"/>
          <a:r>
            <a:rPr kumimoji="1" lang="ja-JP" altLang="en-US" sz="1100">
              <a:solidFill>
                <a:srgbClr val="FF0000"/>
              </a:solidFill>
              <a:effectLst/>
              <a:latin typeface="+mn-lt"/>
              <a:ea typeface="+mn-ea"/>
              <a:cs typeface="+mn-cs"/>
            </a:rPr>
            <a:t>金額の根拠を税抜にて簡潔に記入すること </a:t>
          </a:r>
          <a:endParaRPr kumimoji="1" lang="en-US" altLang="ja-JP" sz="1100">
            <a:solidFill>
              <a:srgbClr val="FF0000"/>
            </a:solidFill>
            <a:effectLst/>
            <a:latin typeface="+mn-lt"/>
            <a:ea typeface="+mn-ea"/>
            <a:cs typeface="+mn-cs"/>
          </a:endParaRPr>
        </a:p>
        <a:p>
          <a:pPr eaLnBrk="1" fontAlgn="auto" latinLnBrk="0" hangingPunct="1"/>
          <a:r>
            <a:rPr kumimoji="1" lang="ja-JP" altLang="en-US" sz="1100">
              <a:solidFill>
                <a:srgbClr val="FF0000"/>
              </a:solidFill>
              <a:effectLst/>
              <a:latin typeface="+mn-lt"/>
              <a:ea typeface="+mn-ea"/>
              <a:cs typeface="+mn-cs"/>
            </a:rPr>
            <a:t>（詳細説明やエビデンスは別途、計算根拠資料として提出）。 </a:t>
          </a:r>
          <a:endParaRPr lang="ja-JP" altLang="ja-JP" sz="800">
            <a:solidFill>
              <a:srgbClr val="FF0000"/>
            </a:solidFill>
            <a:effectLst/>
          </a:endParaRPr>
        </a:p>
      </xdr:txBody>
    </xdr:sp>
    <xdr:clientData/>
  </xdr:oneCellAnchor>
  <xdr:oneCellAnchor>
    <xdr:from>
      <xdr:col>3</xdr:col>
      <xdr:colOff>258534</xdr:colOff>
      <xdr:row>2</xdr:row>
      <xdr:rowOff>145256</xdr:rowOff>
    </xdr:from>
    <xdr:ext cx="3075215" cy="267381"/>
    <xdr:sp macro="" textlink="">
      <xdr:nvSpPr>
        <xdr:cNvPr id="7" name="四角形吹き出し 2">
          <a:extLst>
            <a:ext uri="{FF2B5EF4-FFF2-40B4-BE49-F238E27FC236}">
              <a16:creationId xmlns:a16="http://schemas.microsoft.com/office/drawing/2014/main" id="{00000000-0008-0000-0300-000007000000}"/>
            </a:ext>
          </a:extLst>
        </xdr:cNvPr>
        <xdr:cNvSpPr/>
      </xdr:nvSpPr>
      <xdr:spPr>
        <a:xfrm>
          <a:off x="6150427" y="567077"/>
          <a:ext cx="3075215" cy="267381"/>
        </a:xfrm>
        <a:prstGeom prst="wedgeRectCallout">
          <a:avLst>
            <a:gd name="adj1" fmla="val -127265"/>
            <a:gd name="adj2" fmla="val 4286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eaLnBrk="1" fontAlgn="auto" latinLnBrk="0" hangingPunct="1"/>
          <a:r>
            <a:rPr lang="ja-JP" altLang="en-US" sz="1050">
              <a:solidFill>
                <a:srgbClr val="FF0000"/>
              </a:solidFill>
              <a:effectLst/>
            </a:rPr>
            <a:t>別添１の事業者基本情報の内容が反映されます</a:t>
          </a:r>
          <a:endParaRPr lang="ja-JP" altLang="ja-JP" sz="1050">
            <a:solidFill>
              <a:srgbClr val="FF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514350</xdr:colOff>
      <xdr:row>9</xdr:row>
      <xdr:rowOff>152400</xdr:rowOff>
    </xdr:from>
    <xdr:to>
      <xdr:col>6</xdr:col>
      <xdr:colOff>810915</xdr:colOff>
      <xdr:row>11</xdr:row>
      <xdr:rowOff>53975</xdr:rowOff>
    </xdr:to>
    <xdr:sp macro="" textlink="">
      <xdr:nvSpPr>
        <xdr:cNvPr id="2" name="Rectangle 2">
          <a:extLst>
            <a:ext uri="{FF2B5EF4-FFF2-40B4-BE49-F238E27FC236}">
              <a16:creationId xmlns:a16="http://schemas.microsoft.com/office/drawing/2014/main" id="{00000000-0008-0000-0400-000002000000}"/>
            </a:ext>
          </a:extLst>
        </xdr:cNvPr>
        <xdr:cNvSpPr>
          <a:spLocks noChangeArrowheads="1"/>
        </xdr:cNvSpPr>
      </xdr:nvSpPr>
      <xdr:spPr bwMode="auto">
        <a:xfrm>
          <a:off x="6343650" y="2247900"/>
          <a:ext cx="296565" cy="263525"/>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1</xdr:col>
      <xdr:colOff>619125</xdr:colOff>
      <xdr:row>0</xdr:row>
      <xdr:rowOff>82400</xdr:rowOff>
    </xdr:from>
    <xdr:ext cx="3505200" cy="359073"/>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1114425" y="82400"/>
          <a:ext cx="3505200" cy="359073"/>
        </a:xfrm>
        <a:prstGeom prst="wedgeRectCallout">
          <a:avLst>
            <a:gd name="adj1" fmla="val 88275"/>
            <a:gd name="adj2" fmla="val -5579"/>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800">
              <a:solidFill>
                <a:srgbClr val="FF0000"/>
              </a:solidFill>
              <a:effectLst/>
              <a:latin typeface="+mn-lt"/>
              <a:ea typeface="+mn-ea"/>
              <a:cs typeface="+mn-cs"/>
            </a:rPr>
            <a:t>・自社内に書類番号の規程がある場合のみ記入（無い場合は不要）。</a:t>
          </a:r>
          <a:br>
            <a:rPr kumimoji="1" lang="ja-JP" altLang="en-US" sz="800">
              <a:solidFill>
                <a:srgbClr val="FF0000"/>
              </a:solidFill>
              <a:effectLst/>
              <a:latin typeface="+mn-lt"/>
              <a:ea typeface="+mn-ea"/>
              <a:cs typeface="+mn-cs"/>
            </a:rPr>
          </a:br>
          <a:r>
            <a:rPr kumimoji="1" lang="ja-JP" altLang="en-US" sz="800">
              <a:solidFill>
                <a:srgbClr val="FF0000"/>
              </a:solidFill>
              <a:effectLst/>
              <a:latin typeface="+mn-lt"/>
              <a:ea typeface="+mn-ea"/>
              <a:cs typeface="+mn-cs"/>
            </a:rPr>
            <a:t>・申請日を必ず記入すること。</a:t>
          </a:r>
        </a:p>
      </xdr:txBody>
    </xdr:sp>
    <xdr:clientData/>
  </xdr:oneCellAnchor>
  <xdr:oneCellAnchor>
    <xdr:from>
      <xdr:col>1</xdr:col>
      <xdr:colOff>933450</xdr:colOff>
      <xdr:row>6</xdr:row>
      <xdr:rowOff>349110</xdr:rowOff>
    </xdr:from>
    <xdr:ext cx="2286000" cy="225703"/>
    <xdr:sp macro="" textlink="">
      <xdr:nvSpPr>
        <xdr:cNvPr id="4" name="四角形吹き出し 2">
          <a:extLst>
            <a:ext uri="{FF2B5EF4-FFF2-40B4-BE49-F238E27FC236}">
              <a16:creationId xmlns:a16="http://schemas.microsoft.com/office/drawing/2014/main" id="{00000000-0008-0000-0400-000004000000}"/>
            </a:ext>
          </a:extLst>
        </xdr:cNvPr>
        <xdr:cNvSpPr/>
      </xdr:nvSpPr>
      <xdr:spPr>
        <a:xfrm>
          <a:off x="1428750" y="1434960"/>
          <a:ext cx="2286000" cy="225703"/>
        </a:xfrm>
        <a:prstGeom prst="wedgeRectCallout">
          <a:avLst>
            <a:gd name="adj1" fmla="val 70882"/>
            <a:gd name="adj2" fmla="val -26723"/>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800">
              <a:solidFill>
                <a:srgbClr val="FF0000"/>
              </a:solidFill>
              <a:effectLst/>
              <a:latin typeface="+mn-lt"/>
              <a:ea typeface="+mn-ea"/>
              <a:cs typeface="+mn-cs"/>
            </a:rPr>
            <a:t>別添１（事業者基本情報）の情報が反映される。</a:t>
          </a:r>
          <a:endParaRPr lang="ja-JP" altLang="ja-JP" sz="800">
            <a:solidFill>
              <a:srgbClr val="FF0000"/>
            </a:solidFill>
            <a:effectLst/>
          </a:endParaRPr>
        </a:p>
      </xdr:txBody>
    </xdr:sp>
    <xdr:clientData/>
  </xdr:oneCellAnchor>
  <xdr:oneCellAnchor>
    <xdr:from>
      <xdr:col>5</xdr:col>
      <xdr:colOff>952500</xdr:colOff>
      <xdr:row>6</xdr:row>
      <xdr:rowOff>396736</xdr:rowOff>
    </xdr:from>
    <xdr:ext cx="1438276" cy="225703"/>
    <xdr:sp macro="" textlink="">
      <xdr:nvSpPr>
        <xdr:cNvPr id="5" name="四角形吹き出し 2">
          <a:extLst>
            <a:ext uri="{FF2B5EF4-FFF2-40B4-BE49-F238E27FC236}">
              <a16:creationId xmlns:a16="http://schemas.microsoft.com/office/drawing/2014/main" id="{00000000-0008-0000-0400-000005000000}"/>
            </a:ext>
          </a:extLst>
        </xdr:cNvPr>
        <xdr:cNvSpPr/>
      </xdr:nvSpPr>
      <xdr:spPr>
        <a:xfrm>
          <a:off x="5600700" y="1482586"/>
          <a:ext cx="1438276" cy="225703"/>
        </a:xfrm>
        <a:prstGeom prst="wedgeRectCallout">
          <a:avLst>
            <a:gd name="adj1" fmla="val 12744"/>
            <a:gd name="adj2" fmla="val 256513"/>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ja-JP" sz="800">
              <a:solidFill>
                <a:srgbClr val="FF0000"/>
              </a:solidFill>
              <a:effectLst/>
              <a:latin typeface="+mn-lt"/>
              <a:ea typeface="+mn-ea"/>
              <a:cs typeface="+mn-cs"/>
            </a:rPr>
            <a:t>登録されている印であること。</a:t>
          </a:r>
          <a:endParaRPr lang="ja-JP" altLang="ja-JP" sz="800">
            <a:solidFill>
              <a:srgbClr val="FF0000"/>
            </a:solidFill>
            <a:effectLst/>
          </a:endParaRPr>
        </a:p>
      </xdr:txBody>
    </xdr:sp>
    <xdr:clientData/>
  </xdr:oneCellAnchor>
  <xdr:oneCellAnchor>
    <xdr:from>
      <xdr:col>3</xdr:col>
      <xdr:colOff>800100</xdr:colOff>
      <xdr:row>17</xdr:row>
      <xdr:rowOff>91906</xdr:rowOff>
    </xdr:from>
    <xdr:ext cx="2114550" cy="625812"/>
    <xdr:sp macro="" textlink="">
      <xdr:nvSpPr>
        <xdr:cNvPr id="6" name="四角形吹き出し 2">
          <a:extLst>
            <a:ext uri="{FF2B5EF4-FFF2-40B4-BE49-F238E27FC236}">
              <a16:creationId xmlns:a16="http://schemas.microsoft.com/office/drawing/2014/main" id="{00000000-0008-0000-0400-000006000000}"/>
            </a:ext>
          </a:extLst>
        </xdr:cNvPr>
        <xdr:cNvSpPr/>
      </xdr:nvSpPr>
      <xdr:spPr>
        <a:xfrm>
          <a:off x="3657600" y="4787731"/>
          <a:ext cx="2114550" cy="625812"/>
        </a:xfrm>
        <a:prstGeom prst="wedgeRectCallout">
          <a:avLst>
            <a:gd name="adj1" fmla="val -140200"/>
            <a:gd name="adj2" fmla="val 55253"/>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ja-JP" sz="800">
              <a:solidFill>
                <a:srgbClr val="FF0000"/>
              </a:solidFill>
              <a:effectLst/>
              <a:latin typeface="+mn-lt"/>
              <a:ea typeface="+mn-ea"/>
              <a:cs typeface="+mn-cs"/>
            </a:rPr>
            <a:t>交付規程においては、</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補助事業＝間接補助事業と記載。</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間接補助事業の名称は自由に付けてよいが、</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冗長な名称は避けること。</a:t>
          </a:r>
          <a:endParaRPr lang="ja-JP" altLang="ja-JP" sz="800">
            <a:solidFill>
              <a:srgbClr val="FF0000"/>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666750</xdr:colOff>
      <xdr:row>0</xdr:row>
      <xdr:rowOff>47625</xdr:rowOff>
    </xdr:from>
    <xdr:to>
      <xdr:col>5</xdr:col>
      <xdr:colOff>19050</xdr:colOff>
      <xdr:row>2</xdr:row>
      <xdr:rowOff>133349</xdr:rowOff>
    </xdr:to>
    <xdr:sp macro="" textlink="">
      <xdr:nvSpPr>
        <xdr:cNvPr id="2" name="四角形吹き出し 2">
          <a:extLst>
            <a:ext uri="{FF2B5EF4-FFF2-40B4-BE49-F238E27FC236}">
              <a16:creationId xmlns:a16="http://schemas.microsoft.com/office/drawing/2014/main" id="{00000000-0008-0000-0500-000002000000}"/>
            </a:ext>
          </a:extLst>
        </xdr:cNvPr>
        <xdr:cNvSpPr/>
      </xdr:nvSpPr>
      <xdr:spPr>
        <a:xfrm>
          <a:off x="1162050" y="47625"/>
          <a:ext cx="3505200" cy="447674"/>
        </a:xfrm>
        <a:prstGeom prst="wedgeRectCallout">
          <a:avLst>
            <a:gd name="adj1" fmla="val 88275"/>
            <a:gd name="adj2" fmla="val -5579"/>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kumimoji="1" lang="ja-JP" altLang="en-US" sz="800">
              <a:solidFill>
                <a:srgbClr val="FF0000"/>
              </a:solidFill>
              <a:effectLst/>
              <a:latin typeface="+mn-lt"/>
              <a:ea typeface="+mn-ea"/>
              <a:cs typeface="+mn-cs"/>
            </a:rPr>
            <a:t>・自社内に書類番号の規程がある場合のみ記入（無い場合は不要）。</a:t>
          </a:r>
          <a:br>
            <a:rPr kumimoji="1" lang="ja-JP" altLang="en-US" sz="800">
              <a:solidFill>
                <a:srgbClr val="FF0000"/>
              </a:solidFill>
              <a:effectLst/>
              <a:latin typeface="+mn-lt"/>
              <a:ea typeface="+mn-ea"/>
              <a:cs typeface="+mn-cs"/>
            </a:rPr>
          </a:br>
          <a:r>
            <a:rPr kumimoji="1" lang="ja-JP" altLang="en-US" sz="800">
              <a:solidFill>
                <a:srgbClr val="FF0000"/>
              </a:solidFill>
              <a:effectLst/>
              <a:latin typeface="+mn-lt"/>
              <a:ea typeface="+mn-ea"/>
              <a:cs typeface="+mn-cs"/>
            </a:rPr>
            <a:t>・申請日を必ず記入すること。</a:t>
          </a:r>
        </a:p>
      </xdr:txBody>
    </xdr:sp>
    <xdr:clientData/>
  </xdr:twoCellAnchor>
  <xdr:oneCellAnchor>
    <xdr:from>
      <xdr:col>1</xdr:col>
      <xdr:colOff>885825</xdr:colOff>
      <xdr:row>6</xdr:row>
      <xdr:rowOff>253861</xdr:rowOff>
    </xdr:from>
    <xdr:ext cx="2286000" cy="225703"/>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381125" y="1339711"/>
          <a:ext cx="2286000" cy="225703"/>
        </a:xfrm>
        <a:prstGeom prst="wedgeRectCallout">
          <a:avLst>
            <a:gd name="adj1" fmla="val 70882"/>
            <a:gd name="adj2" fmla="val -26723"/>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800">
              <a:solidFill>
                <a:srgbClr val="FF0000"/>
              </a:solidFill>
              <a:effectLst/>
              <a:latin typeface="+mn-lt"/>
              <a:ea typeface="+mn-ea"/>
              <a:cs typeface="+mn-cs"/>
            </a:rPr>
            <a:t>別添１（事業者基本情報）の情報が反映される。</a:t>
          </a:r>
          <a:endParaRPr lang="ja-JP" altLang="ja-JP" sz="800">
            <a:solidFill>
              <a:srgbClr val="FF0000"/>
            </a:solidFill>
            <a:effectLst/>
          </a:endParaRPr>
        </a:p>
      </xdr:txBody>
    </xdr:sp>
    <xdr:clientData/>
  </xdr:oneCellAnchor>
  <xdr:twoCellAnchor>
    <xdr:from>
      <xdr:col>6</xdr:col>
      <xdr:colOff>504825</xdr:colOff>
      <xdr:row>9</xdr:row>
      <xdr:rowOff>152400</xdr:rowOff>
    </xdr:from>
    <xdr:to>
      <xdr:col>6</xdr:col>
      <xdr:colOff>801390</xdr:colOff>
      <xdr:row>11</xdr:row>
      <xdr:rowOff>53975</xdr:rowOff>
    </xdr:to>
    <xdr:sp macro="" textlink="">
      <xdr:nvSpPr>
        <xdr:cNvPr id="4" name="Rectangle 2">
          <a:extLst>
            <a:ext uri="{FF2B5EF4-FFF2-40B4-BE49-F238E27FC236}">
              <a16:creationId xmlns:a16="http://schemas.microsoft.com/office/drawing/2014/main" id="{00000000-0008-0000-0500-000004000000}"/>
            </a:ext>
          </a:extLst>
        </xdr:cNvPr>
        <xdr:cNvSpPr>
          <a:spLocks noChangeArrowheads="1"/>
        </xdr:cNvSpPr>
      </xdr:nvSpPr>
      <xdr:spPr bwMode="auto">
        <a:xfrm>
          <a:off x="6334125" y="2105025"/>
          <a:ext cx="296565" cy="263525"/>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5</xdr:col>
      <xdr:colOff>981075</xdr:colOff>
      <xdr:row>6</xdr:row>
      <xdr:rowOff>291961</xdr:rowOff>
    </xdr:from>
    <xdr:ext cx="1438276" cy="225703"/>
    <xdr:sp macro="" textlink="">
      <xdr:nvSpPr>
        <xdr:cNvPr id="5" name="四角形吹き出し 2">
          <a:extLst>
            <a:ext uri="{FF2B5EF4-FFF2-40B4-BE49-F238E27FC236}">
              <a16:creationId xmlns:a16="http://schemas.microsoft.com/office/drawing/2014/main" id="{00000000-0008-0000-0500-000005000000}"/>
            </a:ext>
          </a:extLst>
        </xdr:cNvPr>
        <xdr:cNvSpPr/>
      </xdr:nvSpPr>
      <xdr:spPr>
        <a:xfrm>
          <a:off x="5629275" y="1377811"/>
          <a:ext cx="1438276" cy="225703"/>
        </a:xfrm>
        <a:prstGeom prst="wedgeRectCallout">
          <a:avLst>
            <a:gd name="adj1" fmla="val 9432"/>
            <a:gd name="adj2" fmla="val 226972"/>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ja-JP" sz="800">
              <a:solidFill>
                <a:srgbClr val="FF0000"/>
              </a:solidFill>
              <a:effectLst/>
              <a:latin typeface="+mn-lt"/>
              <a:ea typeface="+mn-ea"/>
              <a:cs typeface="+mn-cs"/>
            </a:rPr>
            <a:t>登録されている印であること。</a:t>
          </a:r>
          <a:endParaRPr lang="ja-JP" altLang="ja-JP" sz="800">
            <a:solidFill>
              <a:srgbClr val="FF0000"/>
            </a:solidFill>
            <a:effectLst/>
          </a:endParaRPr>
        </a:p>
      </xdr:txBody>
    </xdr:sp>
    <xdr:clientData/>
  </xdr:oneCellAnchor>
  <xdr:oneCellAnchor>
    <xdr:from>
      <xdr:col>3</xdr:col>
      <xdr:colOff>676275</xdr:colOff>
      <xdr:row>21</xdr:row>
      <xdr:rowOff>72856</xdr:rowOff>
    </xdr:from>
    <xdr:ext cx="2114550" cy="625812"/>
    <xdr:sp macro="" textlink="">
      <xdr:nvSpPr>
        <xdr:cNvPr id="6" name="四角形吹き出し 2">
          <a:extLst>
            <a:ext uri="{FF2B5EF4-FFF2-40B4-BE49-F238E27FC236}">
              <a16:creationId xmlns:a16="http://schemas.microsoft.com/office/drawing/2014/main" id="{00000000-0008-0000-0500-000006000000}"/>
            </a:ext>
          </a:extLst>
        </xdr:cNvPr>
        <xdr:cNvSpPr/>
      </xdr:nvSpPr>
      <xdr:spPr>
        <a:xfrm>
          <a:off x="3533775" y="5606881"/>
          <a:ext cx="2114550" cy="625812"/>
        </a:xfrm>
        <a:prstGeom prst="wedgeRectCallout">
          <a:avLst>
            <a:gd name="adj1" fmla="val -141551"/>
            <a:gd name="adj2" fmla="val 39253"/>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ja-JP" sz="800">
              <a:solidFill>
                <a:srgbClr val="FF0000"/>
              </a:solidFill>
              <a:effectLst/>
              <a:latin typeface="+mn-lt"/>
              <a:ea typeface="+mn-ea"/>
              <a:cs typeface="+mn-cs"/>
            </a:rPr>
            <a:t>交付規程においては、</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補助事業＝間接補助事業と記載。</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間接補助事業の名称は自由に付けてよいが、</a:t>
          </a:r>
          <a:endParaRPr lang="ja-JP" altLang="ja-JP" sz="800">
            <a:solidFill>
              <a:srgbClr val="FF0000"/>
            </a:solidFill>
            <a:effectLst/>
          </a:endParaRPr>
        </a:p>
        <a:p>
          <a:pPr rtl="0" fontAlgn="base"/>
          <a:r>
            <a:rPr kumimoji="1" lang="ja-JP" altLang="ja-JP" sz="800">
              <a:solidFill>
                <a:srgbClr val="FF0000"/>
              </a:solidFill>
              <a:effectLst/>
              <a:latin typeface="+mn-lt"/>
              <a:ea typeface="+mn-ea"/>
              <a:cs typeface="+mn-cs"/>
            </a:rPr>
            <a:t>冗長な名称は避けること。</a:t>
          </a:r>
          <a:endParaRPr lang="ja-JP" altLang="ja-JP" sz="800">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952500</xdr:colOff>
      <xdr:row>1</xdr:row>
      <xdr:rowOff>1448</xdr:rowOff>
    </xdr:from>
    <xdr:ext cx="2438401" cy="225703"/>
    <xdr:sp macro="" textlink="">
      <xdr:nvSpPr>
        <xdr:cNvPr id="2" name="四角形吹き出し 2">
          <a:extLst>
            <a:ext uri="{FF2B5EF4-FFF2-40B4-BE49-F238E27FC236}">
              <a16:creationId xmlns:a16="http://schemas.microsoft.com/office/drawing/2014/main" id="{00000000-0008-0000-0600-000002000000}"/>
            </a:ext>
          </a:extLst>
        </xdr:cNvPr>
        <xdr:cNvSpPr/>
      </xdr:nvSpPr>
      <xdr:spPr>
        <a:xfrm>
          <a:off x="952500" y="172898"/>
          <a:ext cx="2438401" cy="225703"/>
        </a:xfrm>
        <a:prstGeom prst="wedgeRectCallout">
          <a:avLst>
            <a:gd name="adj1" fmla="val -12922"/>
            <a:gd name="adj2" fmla="val 195156"/>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800">
              <a:solidFill>
                <a:srgbClr val="FF0000"/>
              </a:solidFill>
              <a:effectLst/>
              <a:latin typeface="ＭＳ Ｐ明朝" panose="02020600040205080304" pitchFamily="18" charset="-128"/>
              <a:ea typeface="ＭＳ Ｐ明朝" panose="02020600040205080304" pitchFamily="18" charset="-128"/>
              <a:cs typeface="+mn-cs"/>
            </a:rPr>
            <a:t>下記（注）を確認しながら、役員全員を記入すること。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942975</xdr:colOff>
      <xdr:row>1</xdr:row>
      <xdr:rowOff>1448</xdr:rowOff>
    </xdr:from>
    <xdr:ext cx="2438401" cy="225703"/>
    <xdr:sp macro="" textlink="">
      <xdr:nvSpPr>
        <xdr:cNvPr id="2" name="四角形吹き出し 2">
          <a:extLst>
            <a:ext uri="{FF2B5EF4-FFF2-40B4-BE49-F238E27FC236}">
              <a16:creationId xmlns:a16="http://schemas.microsoft.com/office/drawing/2014/main" id="{00000000-0008-0000-0700-000002000000}"/>
            </a:ext>
          </a:extLst>
        </xdr:cNvPr>
        <xdr:cNvSpPr/>
      </xdr:nvSpPr>
      <xdr:spPr>
        <a:xfrm>
          <a:off x="942975" y="172898"/>
          <a:ext cx="2438401" cy="225703"/>
        </a:xfrm>
        <a:prstGeom prst="wedgeRectCallout">
          <a:avLst>
            <a:gd name="adj1" fmla="val -12922"/>
            <a:gd name="adj2" fmla="val 195156"/>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800">
              <a:solidFill>
                <a:srgbClr val="FF0000"/>
              </a:solidFill>
              <a:effectLst/>
              <a:latin typeface="ＭＳ Ｐ明朝" panose="02020600040205080304" pitchFamily="18" charset="-128"/>
              <a:ea typeface="ＭＳ Ｐ明朝" panose="02020600040205080304" pitchFamily="18" charset="-128"/>
              <a:cs typeface="+mn-cs"/>
            </a:rPr>
            <a:t>下記（注）を確認しながら、役員全員を記入すること。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1078967" y="67242"/>
          <a:ext cx="9615126" cy="449836"/>
          <a:chOff x="9386456" y="5784274"/>
          <a:chExt cx="16876829" cy="330586"/>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oneCellAnchor>
    <xdr:from>
      <xdr:col>1</xdr:col>
      <xdr:colOff>244929</xdr:colOff>
      <xdr:row>6</xdr:row>
      <xdr:rowOff>516813</xdr:rowOff>
    </xdr:from>
    <xdr:ext cx="3289217" cy="292452"/>
    <xdr:sp macro="" textlink="">
      <xdr:nvSpPr>
        <xdr:cNvPr id="5" name="四角形吹き出し 2">
          <a:extLst>
            <a:ext uri="{FF2B5EF4-FFF2-40B4-BE49-F238E27FC236}">
              <a16:creationId xmlns:a16="http://schemas.microsoft.com/office/drawing/2014/main" id="{00000000-0008-0000-0800-000005000000}"/>
            </a:ext>
          </a:extLst>
        </xdr:cNvPr>
        <xdr:cNvSpPr/>
      </xdr:nvSpPr>
      <xdr:spPr>
        <a:xfrm>
          <a:off x="517072" y="2421813"/>
          <a:ext cx="3289217" cy="292452"/>
        </a:xfrm>
        <a:prstGeom prst="wedgeRectCallout">
          <a:avLst>
            <a:gd name="adj1" fmla="val 122904"/>
            <a:gd name="adj2" fmla="val -72318"/>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twoCellAnchor>
    <xdr:from>
      <xdr:col>7</xdr:col>
      <xdr:colOff>1918607</xdr:colOff>
      <xdr:row>9</xdr:row>
      <xdr:rowOff>95250</xdr:rowOff>
    </xdr:from>
    <xdr:to>
      <xdr:col>7</xdr:col>
      <xdr:colOff>2462893</xdr:colOff>
      <xdr:row>9</xdr:row>
      <xdr:rowOff>517071</xdr:rowOff>
    </xdr:to>
    <xdr:sp macro="" textlink="">
      <xdr:nvSpPr>
        <xdr:cNvPr id="6" name="Rectangle 2">
          <a:extLst>
            <a:ext uri="{FF2B5EF4-FFF2-40B4-BE49-F238E27FC236}">
              <a16:creationId xmlns:a16="http://schemas.microsoft.com/office/drawing/2014/main" id="{00000000-0008-0000-0800-000006000000}"/>
            </a:ext>
          </a:extLst>
        </xdr:cNvPr>
        <xdr:cNvSpPr>
          <a:spLocks noChangeArrowheads="1"/>
        </xdr:cNvSpPr>
      </xdr:nvSpPr>
      <xdr:spPr bwMode="auto">
        <a:xfrm>
          <a:off x="11185071" y="3442607"/>
          <a:ext cx="544286" cy="421821"/>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1</xdr:col>
      <xdr:colOff>843643</xdr:colOff>
      <xdr:row>9</xdr:row>
      <xdr:rowOff>332019</xdr:rowOff>
    </xdr:from>
    <xdr:ext cx="2533330" cy="492571"/>
    <xdr:sp macro="" textlink="">
      <xdr:nvSpPr>
        <xdr:cNvPr id="7" name="四角形吹き出し 2">
          <a:extLst>
            <a:ext uri="{FF2B5EF4-FFF2-40B4-BE49-F238E27FC236}">
              <a16:creationId xmlns:a16="http://schemas.microsoft.com/office/drawing/2014/main" id="{00000000-0008-0000-0800-000007000000}"/>
            </a:ext>
          </a:extLst>
        </xdr:cNvPr>
        <xdr:cNvSpPr/>
      </xdr:nvSpPr>
      <xdr:spPr>
        <a:xfrm>
          <a:off x="1115786" y="3679376"/>
          <a:ext cx="2533330" cy="492571"/>
        </a:xfrm>
        <a:prstGeom prst="wedgeRectCallout">
          <a:avLst>
            <a:gd name="adj1" fmla="val -59616"/>
            <a:gd name="adj2" fmla="val 222058"/>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健保等級を適用する人件費支払対象者の氏名を記入すること。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3</xdr:col>
      <xdr:colOff>435429</xdr:colOff>
      <xdr:row>10</xdr:row>
      <xdr:rowOff>183546</xdr:rowOff>
    </xdr:from>
    <xdr:ext cx="1744115" cy="292452"/>
    <xdr:sp macro="" textlink="">
      <xdr:nvSpPr>
        <xdr:cNvPr id="8" name="四角形吹き出し 2">
          <a:extLst>
            <a:ext uri="{FF2B5EF4-FFF2-40B4-BE49-F238E27FC236}">
              <a16:creationId xmlns:a16="http://schemas.microsoft.com/office/drawing/2014/main" id="{00000000-0008-0000-0800-000008000000}"/>
            </a:ext>
          </a:extLst>
        </xdr:cNvPr>
        <xdr:cNvSpPr/>
      </xdr:nvSpPr>
      <xdr:spPr>
        <a:xfrm>
          <a:off x="3918858" y="4143225"/>
          <a:ext cx="1744115" cy="292452"/>
        </a:xfrm>
        <a:prstGeom prst="wedgeRectCallout">
          <a:avLst>
            <a:gd name="adj1" fmla="val -34143"/>
            <a:gd name="adj2" fmla="val 23712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賞与回数を記入すること。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149678</xdr:colOff>
      <xdr:row>20</xdr:row>
      <xdr:rowOff>69878</xdr:rowOff>
    </xdr:from>
    <xdr:ext cx="2536530" cy="492571"/>
    <xdr:sp macro="" textlink="">
      <xdr:nvSpPr>
        <xdr:cNvPr id="9" name="四角形吹き出し 2">
          <a:extLst>
            <a:ext uri="{FF2B5EF4-FFF2-40B4-BE49-F238E27FC236}">
              <a16:creationId xmlns:a16="http://schemas.microsoft.com/office/drawing/2014/main" id="{00000000-0008-0000-0800-000009000000}"/>
            </a:ext>
          </a:extLst>
        </xdr:cNvPr>
        <xdr:cNvSpPr/>
      </xdr:nvSpPr>
      <xdr:spPr>
        <a:xfrm>
          <a:off x="421821" y="6410807"/>
          <a:ext cx="2536530" cy="492571"/>
        </a:xfrm>
        <a:prstGeom prst="wedgeRectCallout">
          <a:avLst>
            <a:gd name="adj1" fmla="val 48145"/>
            <a:gd name="adj2" fmla="val -208867"/>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交付申請時点で適用されている健保等級を記入すること。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884465</xdr:colOff>
      <xdr:row>19</xdr:row>
      <xdr:rowOff>40821</xdr:rowOff>
    </xdr:from>
    <xdr:ext cx="2065884" cy="701168"/>
    <xdr:sp macro="" textlink="">
      <xdr:nvSpPr>
        <xdr:cNvPr id="10" name="四角形吹き出し 2">
          <a:extLst>
            <a:ext uri="{FF2B5EF4-FFF2-40B4-BE49-F238E27FC236}">
              <a16:creationId xmlns:a16="http://schemas.microsoft.com/office/drawing/2014/main" id="{00000000-0008-0000-0800-00000A000000}"/>
            </a:ext>
          </a:extLst>
        </xdr:cNvPr>
        <xdr:cNvSpPr/>
      </xdr:nvSpPr>
      <xdr:spPr>
        <a:xfrm>
          <a:off x="5551715" y="6136821"/>
          <a:ext cx="2065884" cy="701168"/>
        </a:xfrm>
        <a:prstGeom prst="wedgeRectCallout">
          <a:avLst>
            <a:gd name="adj1" fmla="val -69287"/>
            <a:gd name="adj2" fmla="val -11969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健保等級・賞与回数を入力 すると人件費単価が自動計 算される。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5</xdr:col>
      <xdr:colOff>1728106</xdr:colOff>
      <xdr:row>10</xdr:row>
      <xdr:rowOff>65077</xdr:rowOff>
    </xdr:from>
    <xdr:ext cx="2272393" cy="492571"/>
    <xdr:sp macro="" textlink="">
      <xdr:nvSpPr>
        <xdr:cNvPr id="11" name="四角形吹き出し 2">
          <a:extLst>
            <a:ext uri="{FF2B5EF4-FFF2-40B4-BE49-F238E27FC236}">
              <a16:creationId xmlns:a16="http://schemas.microsoft.com/office/drawing/2014/main" id="{00000000-0008-0000-0800-00000B000000}"/>
            </a:ext>
          </a:extLst>
        </xdr:cNvPr>
        <xdr:cNvSpPr/>
      </xdr:nvSpPr>
      <xdr:spPr>
        <a:xfrm>
          <a:off x="7688035" y="4024756"/>
          <a:ext cx="2272393" cy="492571"/>
        </a:xfrm>
        <a:prstGeom prst="wedgeRectCallout">
          <a:avLst>
            <a:gd name="adj1" fmla="val 100278"/>
            <a:gd name="adj2" fmla="val -9588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代表印又は、担当部署責任者印を押印すること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1197430</xdr:colOff>
      <xdr:row>18</xdr:row>
      <xdr:rowOff>95250</xdr:rowOff>
    </xdr:from>
    <xdr:ext cx="2027464" cy="701168"/>
    <xdr:sp macro="" textlink="">
      <xdr:nvSpPr>
        <xdr:cNvPr id="12" name="四角形吹き出し 2">
          <a:extLst>
            <a:ext uri="{FF2B5EF4-FFF2-40B4-BE49-F238E27FC236}">
              <a16:creationId xmlns:a16="http://schemas.microsoft.com/office/drawing/2014/main" id="{00000000-0008-0000-0800-00000C000000}"/>
            </a:ext>
          </a:extLst>
        </xdr:cNvPr>
        <xdr:cNvSpPr/>
      </xdr:nvSpPr>
      <xdr:spPr>
        <a:xfrm>
          <a:off x="8953501" y="5946321"/>
          <a:ext cx="2027464" cy="701168"/>
        </a:xfrm>
        <a:prstGeom prst="wedgeRectCallout">
          <a:avLst>
            <a:gd name="adj1" fmla="val -51458"/>
            <a:gd name="adj2" fmla="val -11969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記入内容になんらかの説明 が必要な場合は備考欄にて 説明すること。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2</xdr:col>
      <xdr:colOff>1047751</xdr:colOff>
      <xdr:row>30</xdr:row>
      <xdr:rowOff>83996</xdr:rowOff>
    </xdr:from>
    <xdr:ext cx="2879766" cy="492571"/>
    <xdr:sp macro="" textlink="">
      <xdr:nvSpPr>
        <xdr:cNvPr id="13" name="四角形吹き出し 2">
          <a:extLst>
            <a:ext uri="{FF2B5EF4-FFF2-40B4-BE49-F238E27FC236}">
              <a16:creationId xmlns:a16="http://schemas.microsoft.com/office/drawing/2014/main" id="{00000000-0008-0000-0800-00000D000000}"/>
            </a:ext>
          </a:extLst>
        </xdr:cNvPr>
        <xdr:cNvSpPr/>
      </xdr:nvSpPr>
      <xdr:spPr>
        <a:xfrm>
          <a:off x="3279322" y="8874210"/>
          <a:ext cx="2879766" cy="492571"/>
        </a:xfrm>
        <a:prstGeom prst="wedgeRectCallout">
          <a:avLst>
            <a:gd name="adj1" fmla="val -54891"/>
            <a:gd name="adj2" fmla="val 211008"/>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月給の場合は月給額を、年俸の場合は、 年俸</a:t>
          </a:r>
          <a:r>
            <a:rPr lang="en-US" altLang="ja-JP" sz="1200">
              <a:solidFill>
                <a:srgbClr val="FF0000"/>
              </a:solidFill>
              <a:latin typeface="ＭＳ Ｐ明朝" panose="02020600040205080304" pitchFamily="18" charset="-128"/>
              <a:ea typeface="ＭＳ Ｐ明朝" panose="02020600040205080304" pitchFamily="18" charset="-128"/>
            </a:rPr>
            <a:t>÷</a:t>
          </a:r>
          <a:r>
            <a:rPr lang="ja-JP" altLang="en-US" sz="1200">
              <a:solidFill>
                <a:srgbClr val="FF0000"/>
              </a:solidFill>
              <a:latin typeface="ＭＳ Ｐ明朝" panose="02020600040205080304" pitchFamily="18" charset="-128"/>
              <a:ea typeface="ＭＳ Ｐ明朝" panose="02020600040205080304" pitchFamily="18" charset="-128"/>
            </a:rPr>
            <a:t>１２の金額を記入すること。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163286</xdr:colOff>
      <xdr:row>43</xdr:row>
      <xdr:rowOff>10053</xdr:rowOff>
    </xdr:from>
    <xdr:ext cx="2825339" cy="892809"/>
    <xdr:sp macro="" textlink="">
      <xdr:nvSpPr>
        <xdr:cNvPr id="14" name="四角形吹き出し 2">
          <a:extLst>
            <a:ext uri="{FF2B5EF4-FFF2-40B4-BE49-F238E27FC236}">
              <a16:creationId xmlns:a16="http://schemas.microsoft.com/office/drawing/2014/main" id="{00000000-0008-0000-0800-00000E000000}"/>
            </a:ext>
          </a:extLst>
        </xdr:cNvPr>
        <xdr:cNvSpPr/>
      </xdr:nvSpPr>
      <xdr:spPr>
        <a:xfrm>
          <a:off x="435429" y="11576124"/>
          <a:ext cx="2825339" cy="892809"/>
        </a:xfrm>
        <a:prstGeom prst="wedgeRectCallout">
          <a:avLst>
            <a:gd name="adj1" fmla="val 31584"/>
            <a:gd name="adj2" fmla="val -7278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給与支払額のうち基本給、家族手当、住居手当、法定 福利費（事業主負担分）、管理職手当（技能職に対する 手当を含む）、通勤手当、賞与のみ。</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5</xdr:col>
      <xdr:colOff>54428</xdr:colOff>
      <xdr:row>44</xdr:row>
      <xdr:rowOff>24620</xdr:rowOff>
    </xdr:from>
    <xdr:ext cx="2566729" cy="492571"/>
    <xdr:sp macro="" textlink="">
      <xdr:nvSpPr>
        <xdr:cNvPr id="15" name="四角形吹き出し 2">
          <a:extLst>
            <a:ext uri="{FF2B5EF4-FFF2-40B4-BE49-F238E27FC236}">
              <a16:creationId xmlns:a16="http://schemas.microsoft.com/office/drawing/2014/main" id="{00000000-0008-0000-0800-00000F000000}"/>
            </a:ext>
          </a:extLst>
        </xdr:cNvPr>
        <xdr:cNvSpPr/>
      </xdr:nvSpPr>
      <xdr:spPr>
        <a:xfrm>
          <a:off x="6014357" y="11835620"/>
          <a:ext cx="2566729" cy="492571"/>
        </a:xfrm>
        <a:prstGeom prst="wedgeRectCallout">
          <a:avLst>
            <a:gd name="adj1" fmla="val -59305"/>
            <a:gd name="adj2" fmla="val -15311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給与額を入力すると人件費単価が自動計算される。</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95250</xdr:colOff>
      <xdr:row>61</xdr:row>
      <xdr:rowOff>50256</xdr:rowOff>
    </xdr:from>
    <xdr:ext cx="2966357" cy="892809"/>
    <xdr:sp macro="" textlink="">
      <xdr:nvSpPr>
        <xdr:cNvPr id="16" name="四角形吹き出し 2">
          <a:extLst>
            <a:ext uri="{FF2B5EF4-FFF2-40B4-BE49-F238E27FC236}">
              <a16:creationId xmlns:a16="http://schemas.microsoft.com/office/drawing/2014/main" id="{00000000-0008-0000-0800-000010000000}"/>
            </a:ext>
          </a:extLst>
        </xdr:cNvPr>
        <xdr:cNvSpPr/>
      </xdr:nvSpPr>
      <xdr:spPr>
        <a:xfrm>
          <a:off x="367393" y="15766506"/>
          <a:ext cx="2966357" cy="892809"/>
        </a:xfrm>
        <a:prstGeom prst="wedgeRectCallout">
          <a:avLst>
            <a:gd name="adj1" fmla="val 40518"/>
            <a:gd name="adj2" fmla="val -10520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給与支払額のうち基本給、家族手当、住居手当、法定 福利費（事業主負担分）、管理職手当（技能職に対する手当を含む）、通勤手当、賞与のみ。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190501</xdr:colOff>
      <xdr:row>51</xdr:row>
      <xdr:rowOff>152033</xdr:rowOff>
    </xdr:from>
    <xdr:ext cx="2879766" cy="492571"/>
    <xdr:sp macro="" textlink="">
      <xdr:nvSpPr>
        <xdr:cNvPr id="17" name="四角形吹き出し 2">
          <a:extLst>
            <a:ext uri="{FF2B5EF4-FFF2-40B4-BE49-F238E27FC236}">
              <a16:creationId xmlns:a16="http://schemas.microsoft.com/office/drawing/2014/main" id="{00000000-0008-0000-0800-000011000000}"/>
            </a:ext>
          </a:extLst>
        </xdr:cNvPr>
        <xdr:cNvSpPr/>
      </xdr:nvSpPr>
      <xdr:spPr>
        <a:xfrm>
          <a:off x="4857751" y="13677533"/>
          <a:ext cx="2879766" cy="492571"/>
        </a:xfrm>
        <a:prstGeom prst="wedgeRectCallout">
          <a:avLst>
            <a:gd name="adj1" fmla="val -64340"/>
            <a:gd name="adj2" fmla="val 12292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就業規則または個別の労働契約で定め られた所定労働時間を記入すること。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108858</xdr:colOff>
      <xdr:row>60</xdr:row>
      <xdr:rowOff>240479</xdr:rowOff>
    </xdr:from>
    <xdr:ext cx="2879766" cy="492571"/>
    <xdr:sp macro="" textlink="">
      <xdr:nvSpPr>
        <xdr:cNvPr id="18" name="四角形吹き出し 2">
          <a:extLst>
            <a:ext uri="{FF2B5EF4-FFF2-40B4-BE49-F238E27FC236}">
              <a16:creationId xmlns:a16="http://schemas.microsoft.com/office/drawing/2014/main" id="{00000000-0008-0000-0800-000012000000}"/>
            </a:ext>
          </a:extLst>
        </xdr:cNvPr>
        <xdr:cNvSpPr/>
      </xdr:nvSpPr>
      <xdr:spPr>
        <a:xfrm>
          <a:off x="4776108" y="15711800"/>
          <a:ext cx="2879766" cy="492571"/>
        </a:xfrm>
        <a:prstGeom prst="wedgeRectCallout">
          <a:avLst>
            <a:gd name="adj1" fmla="val -23705"/>
            <a:gd name="adj2" fmla="val -141939"/>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給与額を入力すると人件費単価が自動計算される。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231322</xdr:colOff>
      <xdr:row>62</xdr:row>
      <xdr:rowOff>119112</xdr:rowOff>
    </xdr:from>
    <xdr:ext cx="2879766" cy="292452"/>
    <xdr:sp macro="" textlink="">
      <xdr:nvSpPr>
        <xdr:cNvPr id="19" name="四角形吹き出し 2">
          <a:extLst>
            <a:ext uri="{FF2B5EF4-FFF2-40B4-BE49-F238E27FC236}">
              <a16:creationId xmlns:a16="http://schemas.microsoft.com/office/drawing/2014/main" id="{00000000-0008-0000-0800-000013000000}"/>
            </a:ext>
          </a:extLst>
        </xdr:cNvPr>
        <xdr:cNvSpPr/>
      </xdr:nvSpPr>
      <xdr:spPr>
        <a:xfrm>
          <a:off x="7987393" y="16080291"/>
          <a:ext cx="2879766" cy="292452"/>
        </a:xfrm>
        <a:prstGeom prst="wedgeRectCallout">
          <a:avLst>
            <a:gd name="adj1" fmla="val 30161"/>
            <a:gd name="adj2" fmla="val -25527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日給額の算出根拠を記入すること。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163286</xdr:colOff>
      <xdr:row>34</xdr:row>
      <xdr:rowOff>40701</xdr:rowOff>
    </xdr:from>
    <xdr:ext cx="2546937" cy="492571"/>
    <xdr:sp macro="" textlink="">
      <xdr:nvSpPr>
        <xdr:cNvPr id="20" name="四角形吹き出し 2">
          <a:extLst>
            <a:ext uri="{FF2B5EF4-FFF2-40B4-BE49-F238E27FC236}">
              <a16:creationId xmlns:a16="http://schemas.microsoft.com/office/drawing/2014/main" id="{00000000-0008-0000-0800-000014000000}"/>
            </a:ext>
          </a:extLst>
        </xdr:cNvPr>
        <xdr:cNvSpPr/>
      </xdr:nvSpPr>
      <xdr:spPr>
        <a:xfrm>
          <a:off x="7919357" y="9660951"/>
          <a:ext cx="2546937" cy="492571"/>
        </a:xfrm>
        <a:prstGeom prst="wedgeRectCallout">
          <a:avLst>
            <a:gd name="adj1" fmla="val -50764"/>
            <a:gd name="adj2" fmla="val 176005"/>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年俸の場合など、月給額の計算の根拠を記入すること。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1078967" y="67242"/>
          <a:ext cx="9615126" cy="449836"/>
          <a:chOff x="9386456" y="5784274"/>
          <a:chExt cx="16876829" cy="330586"/>
        </a:xfrm>
      </xdr:grpSpPr>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oneCellAnchor>
    <xdr:from>
      <xdr:col>1</xdr:col>
      <xdr:colOff>762000</xdr:colOff>
      <xdr:row>6</xdr:row>
      <xdr:rowOff>452487</xdr:rowOff>
    </xdr:from>
    <xdr:ext cx="3279321" cy="292452"/>
    <xdr:sp macro="" textlink="">
      <xdr:nvSpPr>
        <xdr:cNvPr id="8" name="四角形吹き出し 2">
          <a:extLst>
            <a:ext uri="{FF2B5EF4-FFF2-40B4-BE49-F238E27FC236}">
              <a16:creationId xmlns:a16="http://schemas.microsoft.com/office/drawing/2014/main" id="{00000000-0008-0000-0900-000008000000}"/>
            </a:ext>
          </a:extLst>
        </xdr:cNvPr>
        <xdr:cNvSpPr/>
      </xdr:nvSpPr>
      <xdr:spPr>
        <a:xfrm>
          <a:off x="1034143" y="2357487"/>
          <a:ext cx="3279321" cy="292452"/>
        </a:xfrm>
        <a:prstGeom prst="wedgeRectCallout">
          <a:avLst>
            <a:gd name="adj1" fmla="val 122904"/>
            <a:gd name="adj2" fmla="val -72318"/>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別添１（事業者基本情報）の情報が反映される。</a:t>
          </a:r>
          <a:endParaRPr lang="ja-JP" altLang="ja-JP" sz="1200">
            <a:solidFill>
              <a:srgbClr val="FF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1</xdr:col>
      <xdr:colOff>1061357</xdr:colOff>
      <xdr:row>9</xdr:row>
      <xdr:rowOff>372840</xdr:rowOff>
    </xdr:from>
    <xdr:ext cx="2533330" cy="492571"/>
    <xdr:sp macro="" textlink="">
      <xdr:nvSpPr>
        <xdr:cNvPr id="9" name="四角形吹き出し 2">
          <a:extLst>
            <a:ext uri="{FF2B5EF4-FFF2-40B4-BE49-F238E27FC236}">
              <a16:creationId xmlns:a16="http://schemas.microsoft.com/office/drawing/2014/main" id="{00000000-0008-0000-0900-000009000000}"/>
            </a:ext>
          </a:extLst>
        </xdr:cNvPr>
        <xdr:cNvSpPr/>
      </xdr:nvSpPr>
      <xdr:spPr>
        <a:xfrm>
          <a:off x="1333500" y="3720197"/>
          <a:ext cx="2533330" cy="492571"/>
        </a:xfrm>
        <a:prstGeom prst="wedgeRectCallout">
          <a:avLst>
            <a:gd name="adj1" fmla="val -59616"/>
            <a:gd name="adj2" fmla="val 222058"/>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健保等級を適用する人件費支払 対象者の氏名を記入すること。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108857</xdr:colOff>
      <xdr:row>19</xdr:row>
      <xdr:rowOff>151522</xdr:rowOff>
    </xdr:from>
    <xdr:ext cx="2536530" cy="492571"/>
    <xdr:sp macro="" textlink="">
      <xdr:nvSpPr>
        <xdr:cNvPr id="10" name="四角形吹き出し 2">
          <a:extLst>
            <a:ext uri="{FF2B5EF4-FFF2-40B4-BE49-F238E27FC236}">
              <a16:creationId xmlns:a16="http://schemas.microsoft.com/office/drawing/2014/main" id="{00000000-0008-0000-0900-00000A000000}"/>
            </a:ext>
          </a:extLst>
        </xdr:cNvPr>
        <xdr:cNvSpPr/>
      </xdr:nvSpPr>
      <xdr:spPr>
        <a:xfrm>
          <a:off x="381000" y="6247522"/>
          <a:ext cx="2536530" cy="492571"/>
        </a:xfrm>
        <a:prstGeom prst="wedgeRectCallout">
          <a:avLst>
            <a:gd name="adj1" fmla="val 48145"/>
            <a:gd name="adj2" fmla="val -208867"/>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交付申請時点で適用されている健保等級を記入すること。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3</xdr:col>
      <xdr:colOff>517071</xdr:colOff>
      <xdr:row>10</xdr:row>
      <xdr:rowOff>278796</xdr:rowOff>
    </xdr:from>
    <xdr:ext cx="1744115" cy="292452"/>
    <xdr:sp macro="" textlink="">
      <xdr:nvSpPr>
        <xdr:cNvPr id="11" name="四角形吹き出し 2">
          <a:extLst>
            <a:ext uri="{FF2B5EF4-FFF2-40B4-BE49-F238E27FC236}">
              <a16:creationId xmlns:a16="http://schemas.microsoft.com/office/drawing/2014/main" id="{00000000-0008-0000-0900-00000B000000}"/>
            </a:ext>
          </a:extLst>
        </xdr:cNvPr>
        <xdr:cNvSpPr/>
      </xdr:nvSpPr>
      <xdr:spPr>
        <a:xfrm>
          <a:off x="4000500" y="4238475"/>
          <a:ext cx="1744115" cy="292452"/>
        </a:xfrm>
        <a:prstGeom prst="wedgeRectCallout">
          <a:avLst>
            <a:gd name="adj1" fmla="val -34143"/>
            <a:gd name="adj2" fmla="val 23712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賞与回数を記入すること。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843643</xdr:colOff>
      <xdr:row>18</xdr:row>
      <xdr:rowOff>204108</xdr:rowOff>
    </xdr:from>
    <xdr:ext cx="2065884" cy="701168"/>
    <xdr:sp macro="" textlink="">
      <xdr:nvSpPr>
        <xdr:cNvPr id="12" name="四角形吹き出し 2">
          <a:extLst>
            <a:ext uri="{FF2B5EF4-FFF2-40B4-BE49-F238E27FC236}">
              <a16:creationId xmlns:a16="http://schemas.microsoft.com/office/drawing/2014/main" id="{00000000-0008-0000-0900-00000C000000}"/>
            </a:ext>
          </a:extLst>
        </xdr:cNvPr>
        <xdr:cNvSpPr/>
      </xdr:nvSpPr>
      <xdr:spPr>
        <a:xfrm>
          <a:off x="5510893" y="6055179"/>
          <a:ext cx="2065884" cy="701168"/>
        </a:xfrm>
        <a:prstGeom prst="wedgeRectCallout">
          <a:avLst>
            <a:gd name="adj1" fmla="val -43599"/>
            <a:gd name="adj2" fmla="val -10999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健保等級・賞与回数を入力 すると人件費単価が自動計 算される。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twoCellAnchor>
    <xdr:from>
      <xdr:col>7</xdr:col>
      <xdr:colOff>1932214</xdr:colOff>
      <xdr:row>9</xdr:row>
      <xdr:rowOff>81643</xdr:rowOff>
    </xdr:from>
    <xdr:to>
      <xdr:col>7</xdr:col>
      <xdr:colOff>2476500</xdr:colOff>
      <xdr:row>9</xdr:row>
      <xdr:rowOff>503464</xdr:rowOff>
    </xdr:to>
    <xdr:sp macro="" textlink="">
      <xdr:nvSpPr>
        <xdr:cNvPr id="13" name="Rectangle 2">
          <a:extLst>
            <a:ext uri="{FF2B5EF4-FFF2-40B4-BE49-F238E27FC236}">
              <a16:creationId xmlns:a16="http://schemas.microsoft.com/office/drawing/2014/main" id="{00000000-0008-0000-0900-00000D000000}"/>
            </a:ext>
          </a:extLst>
        </xdr:cNvPr>
        <xdr:cNvSpPr>
          <a:spLocks noChangeArrowheads="1"/>
        </xdr:cNvSpPr>
      </xdr:nvSpPr>
      <xdr:spPr bwMode="auto">
        <a:xfrm>
          <a:off x="11198678" y="3429000"/>
          <a:ext cx="544286" cy="421821"/>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a:p>
      </xdr:txBody>
    </xdr:sp>
    <xdr:clientData/>
  </xdr:twoCellAnchor>
  <xdr:oneCellAnchor>
    <xdr:from>
      <xdr:col>6</xdr:col>
      <xdr:colOff>1</xdr:colOff>
      <xdr:row>10</xdr:row>
      <xdr:rowOff>78685</xdr:rowOff>
    </xdr:from>
    <xdr:ext cx="2272393" cy="492571"/>
    <xdr:sp macro="" textlink="">
      <xdr:nvSpPr>
        <xdr:cNvPr id="14" name="四角形吹き出し 2">
          <a:extLst>
            <a:ext uri="{FF2B5EF4-FFF2-40B4-BE49-F238E27FC236}">
              <a16:creationId xmlns:a16="http://schemas.microsoft.com/office/drawing/2014/main" id="{00000000-0008-0000-0900-00000E000000}"/>
            </a:ext>
          </a:extLst>
        </xdr:cNvPr>
        <xdr:cNvSpPr/>
      </xdr:nvSpPr>
      <xdr:spPr>
        <a:xfrm>
          <a:off x="7756072" y="4038364"/>
          <a:ext cx="2272393" cy="492571"/>
        </a:xfrm>
        <a:prstGeom prst="wedgeRectCallout">
          <a:avLst>
            <a:gd name="adj1" fmla="val 100278"/>
            <a:gd name="adj2" fmla="val -9588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代表印又は、担当部署責任者印を押印すること</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1251858</xdr:colOff>
      <xdr:row>18</xdr:row>
      <xdr:rowOff>40821</xdr:rowOff>
    </xdr:from>
    <xdr:ext cx="2027464" cy="701168"/>
    <xdr:sp macro="" textlink="">
      <xdr:nvSpPr>
        <xdr:cNvPr id="15" name="四角形吹き出し 2">
          <a:extLst>
            <a:ext uri="{FF2B5EF4-FFF2-40B4-BE49-F238E27FC236}">
              <a16:creationId xmlns:a16="http://schemas.microsoft.com/office/drawing/2014/main" id="{00000000-0008-0000-0900-00000F000000}"/>
            </a:ext>
          </a:extLst>
        </xdr:cNvPr>
        <xdr:cNvSpPr/>
      </xdr:nvSpPr>
      <xdr:spPr>
        <a:xfrm>
          <a:off x="9007929" y="5891892"/>
          <a:ext cx="2027464" cy="701168"/>
        </a:xfrm>
        <a:prstGeom prst="wedgeRectCallout">
          <a:avLst>
            <a:gd name="adj1" fmla="val -51458"/>
            <a:gd name="adj2" fmla="val -119694"/>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記入内容になんらかの説明 が必要な場合は備考欄にて 説明すること。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2</xdr:col>
      <xdr:colOff>612322</xdr:colOff>
      <xdr:row>31</xdr:row>
      <xdr:rowOff>206460</xdr:rowOff>
    </xdr:from>
    <xdr:ext cx="2879766" cy="492571"/>
    <xdr:sp macro="" textlink="">
      <xdr:nvSpPr>
        <xdr:cNvPr id="16" name="四角形吹き出し 2">
          <a:extLst>
            <a:ext uri="{FF2B5EF4-FFF2-40B4-BE49-F238E27FC236}">
              <a16:creationId xmlns:a16="http://schemas.microsoft.com/office/drawing/2014/main" id="{00000000-0008-0000-0900-000010000000}"/>
            </a:ext>
          </a:extLst>
        </xdr:cNvPr>
        <xdr:cNvSpPr/>
      </xdr:nvSpPr>
      <xdr:spPr>
        <a:xfrm>
          <a:off x="2843893" y="9241603"/>
          <a:ext cx="2879766" cy="492571"/>
        </a:xfrm>
        <a:prstGeom prst="wedgeRectCallout">
          <a:avLst>
            <a:gd name="adj1" fmla="val -52056"/>
            <a:gd name="adj2" fmla="val 241395"/>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月給の場合は月給額を、年俸の場合は、 年俸</a:t>
          </a:r>
          <a:r>
            <a:rPr lang="en-US" altLang="ja-JP" sz="1200">
              <a:solidFill>
                <a:srgbClr val="FF0000"/>
              </a:solidFill>
              <a:latin typeface="ＭＳ Ｐ明朝" panose="02020600040205080304" pitchFamily="18" charset="-128"/>
              <a:ea typeface="ＭＳ Ｐ明朝" panose="02020600040205080304" pitchFamily="18" charset="-128"/>
            </a:rPr>
            <a:t>÷</a:t>
          </a:r>
          <a:r>
            <a:rPr lang="ja-JP" altLang="en-US" sz="1200">
              <a:solidFill>
                <a:srgbClr val="FF0000"/>
              </a:solidFill>
              <a:latin typeface="ＭＳ Ｐ明朝" panose="02020600040205080304" pitchFamily="18" charset="-128"/>
              <a:ea typeface="ＭＳ Ｐ明朝" panose="02020600040205080304" pitchFamily="18" charset="-128"/>
            </a:rPr>
            <a:t>１２の金額を記入すること。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217714</xdr:colOff>
      <xdr:row>33</xdr:row>
      <xdr:rowOff>176774</xdr:rowOff>
    </xdr:from>
    <xdr:ext cx="2546937" cy="492571"/>
    <xdr:sp macro="" textlink="">
      <xdr:nvSpPr>
        <xdr:cNvPr id="17" name="四角形吹き出し 2">
          <a:extLst>
            <a:ext uri="{FF2B5EF4-FFF2-40B4-BE49-F238E27FC236}">
              <a16:creationId xmlns:a16="http://schemas.microsoft.com/office/drawing/2014/main" id="{00000000-0008-0000-0900-000011000000}"/>
            </a:ext>
          </a:extLst>
        </xdr:cNvPr>
        <xdr:cNvSpPr/>
      </xdr:nvSpPr>
      <xdr:spPr>
        <a:xfrm>
          <a:off x="7973785" y="9552095"/>
          <a:ext cx="2546937" cy="492571"/>
        </a:xfrm>
        <a:prstGeom prst="wedgeRectCallout">
          <a:avLst>
            <a:gd name="adj1" fmla="val -50764"/>
            <a:gd name="adj2" fmla="val 176005"/>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年俸の場合など、月給額の計算の根拠を記入すること。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421821</xdr:colOff>
      <xdr:row>43</xdr:row>
      <xdr:rowOff>125714</xdr:rowOff>
    </xdr:from>
    <xdr:ext cx="2825339" cy="892809"/>
    <xdr:sp macro="" textlink="">
      <xdr:nvSpPr>
        <xdr:cNvPr id="18" name="四角形吹き出し 2">
          <a:extLst>
            <a:ext uri="{FF2B5EF4-FFF2-40B4-BE49-F238E27FC236}">
              <a16:creationId xmlns:a16="http://schemas.microsoft.com/office/drawing/2014/main" id="{00000000-0008-0000-0900-000012000000}"/>
            </a:ext>
          </a:extLst>
        </xdr:cNvPr>
        <xdr:cNvSpPr/>
      </xdr:nvSpPr>
      <xdr:spPr>
        <a:xfrm>
          <a:off x="693964" y="11691785"/>
          <a:ext cx="2825339" cy="892809"/>
        </a:xfrm>
        <a:prstGeom prst="wedgeRectCallout">
          <a:avLst>
            <a:gd name="adj1" fmla="val 31584"/>
            <a:gd name="adj2" fmla="val -7278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給与支払額のうち基本給、家族手当、住居手当、法定 福利費（事業主負担分）、管理職手当（技能職に対する 手当を含む）、通勤手当、賞与のみ。</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1129393</xdr:colOff>
      <xdr:row>43</xdr:row>
      <xdr:rowOff>242335</xdr:rowOff>
    </xdr:from>
    <xdr:ext cx="2566729" cy="492571"/>
    <xdr:sp macro="" textlink="">
      <xdr:nvSpPr>
        <xdr:cNvPr id="19" name="四角形吹き出し 2">
          <a:extLst>
            <a:ext uri="{FF2B5EF4-FFF2-40B4-BE49-F238E27FC236}">
              <a16:creationId xmlns:a16="http://schemas.microsoft.com/office/drawing/2014/main" id="{00000000-0008-0000-0900-000013000000}"/>
            </a:ext>
          </a:extLst>
        </xdr:cNvPr>
        <xdr:cNvSpPr/>
      </xdr:nvSpPr>
      <xdr:spPr>
        <a:xfrm>
          <a:off x="5796643" y="11808406"/>
          <a:ext cx="2566729" cy="492571"/>
        </a:xfrm>
        <a:prstGeom prst="wedgeRectCallout">
          <a:avLst>
            <a:gd name="adj1" fmla="val -67787"/>
            <a:gd name="adj2" fmla="val -131012"/>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給与額を入力すると人件費単価が自動計算される。</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367394</xdr:colOff>
      <xdr:row>52</xdr:row>
      <xdr:rowOff>15960</xdr:rowOff>
    </xdr:from>
    <xdr:ext cx="2879766" cy="492571"/>
    <xdr:sp macro="" textlink="">
      <xdr:nvSpPr>
        <xdr:cNvPr id="20" name="四角形吹き出し 2">
          <a:extLst>
            <a:ext uri="{FF2B5EF4-FFF2-40B4-BE49-F238E27FC236}">
              <a16:creationId xmlns:a16="http://schemas.microsoft.com/office/drawing/2014/main" id="{00000000-0008-0000-0900-000014000000}"/>
            </a:ext>
          </a:extLst>
        </xdr:cNvPr>
        <xdr:cNvSpPr/>
      </xdr:nvSpPr>
      <xdr:spPr>
        <a:xfrm>
          <a:off x="5034644" y="13718353"/>
          <a:ext cx="2879766" cy="492571"/>
        </a:xfrm>
        <a:prstGeom prst="wedgeRectCallout">
          <a:avLst>
            <a:gd name="adj1" fmla="val -69066"/>
            <a:gd name="adj2" fmla="val 114636"/>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就業規則または個別の労働契約で定め られた所定労働時間を記入すること。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0</xdr:colOff>
      <xdr:row>61</xdr:row>
      <xdr:rowOff>23041</xdr:rowOff>
    </xdr:from>
    <xdr:ext cx="2966357" cy="892809"/>
    <xdr:sp macro="" textlink="">
      <xdr:nvSpPr>
        <xdr:cNvPr id="21" name="四角形吹き出し 2">
          <a:extLst>
            <a:ext uri="{FF2B5EF4-FFF2-40B4-BE49-F238E27FC236}">
              <a16:creationId xmlns:a16="http://schemas.microsoft.com/office/drawing/2014/main" id="{00000000-0008-0000-0900-000015000000}"/>
            </a:ext>
          </a:extLst>
        </xdr:cNvPr>
        <xdr:cNvSpPr/>
      </xdr:nvSpPr>
      <xdr:spPr>
        <a:xfrm>
          <a:off x="272143" y="15739291"/>
          <a:ext cx="2966357" cy="892809"/>
        </a:xfrm>
        <a:prstGeom prst="wedgeRectCallout">
          <a:avLst>
            <a:gd name="adj1" fmla="val 40518"/>
            <a:gd name="adj2" fmla="val -10520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給与支払額のうち基本給、家族手当、住居手当、法定 福利費（事業主負担分）、管理職手当（技能職に対する手当を含む）、通勤手当、賞与のみ。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4</xdr:col>
      <xdr:colOff>272143</xdr:colOff>
      <xdr:row>61</xdr:row>
      <xdr:rowOff>90800</xdr:rowOff>
    </xdr:from>
    <xdr:ext cx="2879766" cy="492571"/>
    <xdr:sp macro="" textlink="">
      <xdr:nvSpPr>
        <xdr:cNvPr id="22" name="四角形吹き出し 2">
          <a:extLst>
            <a:ext uri="{FF2B5EF4-FFF2-40B4-BE49-F238E27FC236}">
              <a16:creationId xmlns:a16="http://schemas.microsoft.com/office/drawing/2014/main" id="{00000000-0008-0000-0900-000016000000}"/>
            </a:ext>
          </a:extLst>
        </xdr:cNvPr>
        <xdr:cNvSpPr/>
      </xdr:nvSpPr>
      <xdr:spPr>
        <a:xfrm>
          <a:off x="4939393" y="15807050"/>
          <a:ext cx="2879766" cy="492571"/>
        </a:xfrm>
        <a:prstGeom prst="wedgeRectCallout">
          <a:avLst>
            <a:gd name="adj1" fmla="val -31738"/>
            <a:gd name="adj2" fmla="val -141938"/>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給与額を入力すると人件費単価が自動計算される。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6</xdr:col>
      <xdr:colOff>353787</xdr:colOff>
      <xdr:row>62</xdr:row>
      <xdr:rowOff>23862</xdr:rowOff>
    </xdr:from>
    <xdr:ext cx="2879766" cy="292452"/>
    <xdr:sp macro="" textlink="">
      <xdr:nvSpPr>
        <xdr:cNvPr id="23" name="四角形吹き出し 2">
          <a:extLst>
            <a:ext uri="{FF2B5EF4-FFF2-40B4-BE49-F238E27FC236}">
              <a16:creationId xmlns:a16="http://schemas.microsoft.com/office/drawing/2014/main" id="{00000000-0008-0000-0900-000017000000}"/>
            </a:ext>
          </a:extLst>
        </xdr:cNvPr>
        <xdr:cNvSpPr/>
      </xdr:nvSpPr>
      <xdr:spPr>
        <a:xfrm>
          <a:off x="8109858" y="15985041"/>
          <a:ext cx="2879766" cy="292452"/>
        </a:xfrm>
        <a:prstGeom prst="wedgeRectCallout">
          <a:avLst>
            <a:gd name="adj1" fmla="val -37408"/>
            <a:gd name="adj2" fmla="val -21389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rtl="0" fontAlgn="base"/>
          <a:r>
            <a:rPr lang="ja-JP" altLang="en-US" sz="1200">
              <a:solidFill>
                <a:srgbClr val="FF0000"/>
              </a:solidFill>
              <a:latin typeface="ＭＳ Ｐ明朝" panose="02020600040205080304" pitchFamily="18" charset="-128"/>
              <a:ea typeface="ＭＳ Ｐ明朝" panose="02020600040205080304" pitchFamily="18" charset="-128"/>
            </a:rPr>
            <a:t>日給額の算出根拠を記入すること。 </a:t>
          </a:r>
          <a:endParaRPr kumimoji="1" lang="ja-JP" altLang="en-US" sz="1200">
            <a:solidFill>
              <a:srgbClr val="FF0000"/>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showGridLines="0" tabSelected="1" view="pageBreakPreview" zoomScaleNormal="100" zoomScaleSheetLayoutView="100" workbookViewId="0"/>
  </sheetViews>
  <sheetFormatPr defaultColWidth="9" defaultRowHeight="13.5"/>
  <cols>
    <col min="1" max="1" width="5" style="10" customWidth="1"/>
    <col min="2" max="2" width="30.125" style="10" bestFit="1" customWidth="1"/>
    <col min="3" max="3" width="11.125" style="10" customWidth="1"/>
    <col min="4" max="4" width="67.75" style="10" customWidth="1"/>
    <col min="5" max="7" width="7.875" style="52" customWidth="1"/>
    <col min="8" max="16384" width="9" style="10"/>
  </cols>
  <sheetData>
    <row r="1" spans="1:7" ht="34.5" customHeight="1">
      <c r="A1" s="59" t="s">
        <v>157</v>
      </c>
      <c r="B1" s="60"/>
      <c r="C1" s="60"/>
      <c r="D1" s="61"/>
      <c r="E1" s="91"/>
      <c r="F1" s="91"/>
      <c r="G1" s="92"/>
    </row>
    <row r="2" spans="1:7" ht="54" customHeight="1">
      <c r="A2" s="62" t="s">
        <v>118</v>
      </c>
      <c r="B2" s="48" t="s">
        <v>117</v>
      </c>
      <c r="C2" s="11" t="s">
        <v>113</v>
      </c>
      <c r="D2" s="56" t="s">
        <v>11</v>
      </c>
      <c r="E2" s="83" t="s">
        <v>251</v>
      </c>
      <c r="F2" s="84" t="s">
        <v>252</v>
      </c>
      <c r="G2" s="85" t="s">
        <v>253</v>
      </c>
    </row>
    <row r="3" spans="1:7" ht="71.25" customHeight="1">
      <c r="A3" s="64" t="s">
        <v>132</v>
      </c>
      <c r="B3" s="74" t="s">
        <v>273</v>
      </c>
      <c r="C3" s="12" t="s">
        <v>159</v>
      </c>
      <c r="D3" s="51"/>
      <c r="E3" s="53" t="s">
        <v>191</v>
      </c>
      <c r="F3" s="54" t="s">
        <v>193</v>
      </c>
      <c r="G3" s="65" t="s">
        <v>192</v>
      </c>
    </row>
    <row r="4" spans="1:7" s="7" customFormat="1" ht="71.25" customHeight="1">
      <c r="A4" s="63" t="s">
        <v>200</v>
      </c>
      <c r="B4" s="78" t="s">
        <v>258</v>
      </c>
      <c r="C4" s="76" t="s">
        <v>114</v>
      </c>
      <c r="D4" s="75" t="s">
        <v>160</v>
      </c>
      <c r="E4" s="53" t="s">
        <v>191</v>
      </c>
      <c r="F4" s="54"/>
      <c r="G4" s="65" t="s">
        <v>192</v>
      </c>
    </row>
    <row r="5" spans="1:7" ht="71.25" customHeight="1">
      <c r="A5" s="64" t="s">
        <v>133</v>
      </c>
      <c r="B5" s="13" t="s">
        <v>256</v>
      </c>
      <c r="C5" s="14" t="s">
        <v>115</v>
      </c>
      <c r="D5" s="51" t="s">
        <v>120</v>
      </c>
      <c r="E5" s="53" t="s">
        <v>191</v>
      </c>
      <c r="F5" s="54"/>
      <c r="G5" s="65" t="s">
        <v>192</v>
      </c>
    </row>
    <row r="6" spans="1:7" s="7" customFormat="1" ht="51" customHeight="1">
      <c r="A6" s="63" t="s">
        <v>134</v>
      </c>
      <c r="B6" s="78" t="s">
        <v>259</v>
      </c>
      <c r="C6" s="49" t="s">
        <v>152</v>
      </c>
      <c r="D6" s="50" t="s">
        <v>243</v>
      </c>
      <c r="E6" s="57" t="s">
        <v>194</v>
      </c>
      <c r="F6" s="57"/>
      <c r="G6" s="73" t="s">
        <v>194</v>
      </c>
    </row>
    <row r="7" spans="1:7" ht="71.25" customHeight="1">
      <c r="A7" s="64" t="s">
        <v>135</v>
      </c>
      <c r="B7" s="13" t="s">
        <v>257</v>
      </c>
      <c r="C7" s="12" t="s">
        <v>234</v>
      </c>
      <c r="D7" s="51" t="s">
        <v>233</v>
      </c>
      <c r="E7" s="53" t="s">
        <v>191</v>
      </c>
      <c r="F7" s="54"/>
      <c r="G7" s="65"/>
    </row>
    <row r="8" spans="1:7" ht="71.25" customHeight="1">
      <c r="A8" s="64" t="s">
        <v>136</v>
      </c>
      <c r="B8" s="77" t="s">
        <v>274</v>
      </c>
      <c r="C8" s="12" t="s">
        <v>119</v>
      </c>
      <c r="D8" s="51"/>
      <c r="E8" s="53" t="s">
        <v>191</v>
      </c>
      <c r="F8" s="54" t="s">
        <v>193</v>
      </c>
      <c r="G8" s="65" t="s">
        <v>192</v>
      </c>
    </row>
    <row r="9" spans="1:7" ht="71.25" customHeight="1">
      <c r="A9" s="64" t="s">
        <v>137</v>
      </c>
      <c r="B9" s="81" t="s">
        <v>275</v>
      </c>
      <c r="C9" s="12" t="s">
        <v>356</v>
      </c>
      <c r="D9" s="82" t="s">
        <v>267</v>
      </c>
      <c r="E9" s="57" t="s">
        <v>194</v>
      </c>
      <c r="F9" s="57" t="s">
        <v>194</v>
      </c>
      <c r="G9" s="73" t="s">
        <v>194</v>
      </c>
    </row>
    <row r="10" spans="1:7" ht="71.25" customHeight="1">
      <c r="A10" s="64" t="s">
        <v>138</v>
      </c>
      <c r="B10" s="80" t="s">
        <v>276</v>
      </c>
      <c r="C10" s="12" t="s">
        <v>357</v>
      </c>
      <c r="D10" s="82" t="s">
        <v>267</v>
      </c>
      <c r="E10" s="53" t="s">
        <v>191</v>
      </c>
      <c r="F10" s="53" t="s">
        <v>232</v>
      </c>
      <c r="G10" s="65" t="s">
        <v>191</v>
      </c>
    </row>
    <row r="11" spans="1:7" ht="71.25" customHeight="1">
      <c r="A11" s="64" t="s">
        <v>139</v>
      </c>
      <c r="B11" s="74" t="s">
        <v>260</v>
      </c>
      <c r="C11" s="12" t="s">
        <v>358</v>
      </c>
      <c r="D11" s="51"/>
      <c r="E11" s="53"/>
      <c r="F11" s="57" t="s">
        <v>194</v>
      </c>
      <c r="G11" s="65"/>
    </row>
    <row r="12" spans="1:7" ht="71.25" customHeight="1">
      <c r="A12" s="64" t="s">
        <v>140</v>
      </c>
      <c r="B12" s="74" t="s">
        <v>261</v>
      </c>
      <c r="C12" s="12" t="s">
        <v>359</v>
      </c>
      <c r="D12" s="51"/>
      <c r="E12" s="57" t="s">
        <v>194</v>
      </c>
      <c r="F12" s="54"/>
      <c r="G12" s="65"/>
    </row>
    <row r="13" spans="1:7" ht="71.25" customHeight="1">
      <c r="A13" s="64" t="s">
        <v>187</v>
      </c>
      <c r="B13" s="74" t="s">
        <v>262</v>
      </c>
      <c r="C13" s="12" t="s">
        <v>360</v>
      </c>
      <c r="D13" s="51"/>
      <c r="E13" s="55"/>
      <c r="F13" s="54"/>
      <c r="G13" s="73" t="s">
        <v>194</v>
      </c>
    </row>
    <row r="14" spans="1:7" ht="71.25" customHeight="1">
      <c r="A14" s="64" t="s">
        <v>188</v>
      </c>
      <c r="B14" s="13" t="s">
        <v>277</v>
      </c>
      <c r="C14" s="14" t="s">
        <v>115</v>
      </c>
      <c r="D14" s="51" t="s">
        <v>116</v>
      </c>
      <c r="E14" s="53" t="s">
        <v>191</v>
      </c>
      <c r="F14" s="54" t="s">
        <v>191</v>
      </c>
      <c r="G14" s="65" t="s">
        <v>191</v>
      </c>
    </row>
    <row r="15" spans="1:7" ht="71.25" customHeight="1" thickBot="1">
      <c r="A15" s="66" t="s">
        <v>189</v>
      </c>
      <c r="B15" s="67" t="s">
        <v>278</v>
      </c>
      <c r="C15" s="68" t="s">
        <v>115</v>
      </c>
      <c r="D15" s="69" t="s">
        <v>265</v>
      </c>
      <c r="E15" s="70" t="s">
        <v>191</v>
      </c>
      <c r="F15" s="71" t="s">
        <v>191</v>
      </c>
      <c r="G15" s="72" t="s">
        <v>191</v>
      </c>
    </row>
    <row r="16" spans="1:7" ht="18.75" customHeight="1">
      <c r="A16" s="10" t="s">
        <v>266</v>
      </c>
      <c r="E16" s="58"/>
      <c r="F16" s="58"/>
      <c r="G16" s="58"/>
    </row>
  </sheetData>
  <sheetProtection algorithmName="SHA-512" hashValue="hm4Jrm6yUZTL7EiY5EJx7lp25KZi2HeUn6gOm3wlwNcf6W4NvVa0uWTXtwk59qIkM8YfBv1UyfqNmfjjyuHz9A==" saltValue="q1foybJgaNMfP24MA3Jg1w==" spinCount="100000" sheet="1" objects="1" scenarios="1"/>
  <mergeCells count="1">
    <mergeCell ref="E1:G1"/>
  </mergeCells>
  <phoneticPr fontId="3"/>
  <hyperlinks>
    <hyperlink ref="B8" location="'別添　役員名簿【幹事社、コンソーシアム参加事業者】'!A1" display="'別添　役員名簿【幹事社、コンソーシアム参加事業者】'!A1" xr:uid="{00000000-0004-0000-0000-000000000000}"/>
    <hyperlink ref="B3" location="'別添１　事業者基本情報【幹事社、コンソーシアム参加事業者】'!A1" display="'別添１　事業者基本情報【幹事社、コンソーシアム参加事業者】'!A1" xr:uid="{00000000-0004-0000-0000-000002000000}"/>
    <hyperlink ref="B4" location="'別添２　支出計画書'!A1" display="'別添２　支出計画書'!A1" xr:uid="{C1E83DCD-2F08-496F-BEF9-BAD0A23C665E}"/>
    <hyperlink ref="B11" location="'別添3-1　共同申請確認書（押印）'!A1" display="'別添3-1　共同申請確認書（押印）'!A1" xr:uid="{AD2C2F93-8EFC-4E88-8F9C-96037209B5B4}"/>
    <hyperlink ref="B13" location="'別添3-3　コンソーシアム参加確認書（押印）'!A1" display="'別添3-3　コンソーシアム参加確認書（押印）'!A1" xr:uid="{FE89760D-7C4E-43E7-94AB-54A8E46BC613}"/>
    <hyperlink ref="B6" location="'様式第１　交付申請書【コンソーシアム申請用】'!A1" display="'様式第１　交付申請書【コンソーシアム申請用】'!A1" xr:uid="{C98CECAF-A431-4EF0-89C2-C55508BAEE66}"/>
    <hyperlink ref="B12" location="'別添3-2　コンソーシアム登録申請書（押印）'!A1" display="'別添3-2　コンソーシアム登録申請書（押印）'!A1" xr:uid="{61EDF5FE-F91B-41A0-AB7B-9C7B6D1ED610}"/>
    <hyperlink ref="B9" location="'別添２－１人件費単価計算書【幹事社、コンソーシアム参加事業者】'!A1" display="'別添２－１人件費単価計算書【幹事社、コンソーシアム参加事業者】'!A1" xr:uid="{6FF10903-5AA6-4413-9760-D6CAE5E0F013}"/>
    <hyperlink ref="B10" location="'別添２－2人件費計算根拠【幹事社、コンソーシアム参加事業者】'!A1" display="'別添２－2人件費計算根拠【幹事社、コンソーシアム参加事業者】'!A1" xr:uid="{FBE362B5-8F23-43B2-8BCE-98C24FFF4527}"/>
  </hyperlinks>
  <pageMargins left="0.23622047244094491" right="0"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85"/>
  <sheetViews>
    <sheetView showGridLines="0" showWhiteSpace="0" view="pageBreakPreview" zoomScale="70" zoomScaleNormal="55" zoomScaleSheetLayoutView="70" workbookViewId="0"/>
  </sheetViews>
  <sheetFormatPr defaultColWidth="9" defaultRowHeight="12"/>
  <cols>
    <col min="1" max="1" width="3.625" style="185" customWidth="1"/>
    <col min="2" max="2" width="25.625" style="185" customWidth="1"/>
    <col min="3" max="3" width="16.5" style="185" customWidth="1"/>
    <col min="4" max="4" width="15.5" style="185" customWidth="1"/>
    <col min="5" max="5" width="16.875" style="185" customWidth="1"/>
    <col min="6" max="6" width="23.5" style="185" customWidth="1"/>
    <col min="7" max="7" width="19.875" style="185" customWidth="1"/>
    <col min="8" max="8" width="34.125" style="185" customWidth="1"/>
    <col min="9" max="9" width="3.125" style="185" customWidth="1"/>
    <col min="10" max="16384" width="9" style="185"/>
  </cols>
  <sheetData>
    <row r="1" spans="1:11" ht="47.25" customHeight="1"/>
    <row r="2" spans="1:11" ht="19.5" customHeight="1">
      <c r="B2" s="186" t="s">
        <v>197</v>
      </c>
      <c r="C2" s="187"/>
      <c r="D2" s="187"/>
      <c r="E2" s="187"/>
      <c r="F2" s="187"/>
      <c r="G2" s="187"/>
      <c r="H2" s="188" t="s">
        <v>38</v>
      </c>
    </row>
    <row r="3" spans="1:11" ht="7.5" customHeight="1">
      <c r="B3" s="187"/>
      <c r="C3" s="187"/>
      <c r="D3" s="187"/>
      <c r="E3" s="187"/>
      <c r="F3" s="187"/>
      <c r="G3" s="187"/>
      <c r="H3" s="189"/>
    </row>
    <row r="4" spans="1:11" ht="25.5">
      <c r="B4" s="190" t="s">
        <v>0</v>
      </c>
      <c r="C4" s="190"/>
      <c r="D4" s="190"/>
      <c r="E4" s="190"/>
      <c r="F4" s="190"/>
      <c r="G4" s="190"/>
      <c r="H4" s="190"/>
    </row>
    <row r="5" spans="1:11" ht="17.25" customHeight="1">
      <c r="B5" s="191"/>
      <c r="C5" s="192" t="s">
        <v>241</v>
      </c>
      <c r="D5" s="190"/>
      <c r="E5" s="190"/>
      <c r="F5" s="190"/>
      <c r="G5" s="190"/>
      <c r="H5" s="191"/>
    </row>
    <row r="6" spans="1:11" ht="33" customHeight="1">
      <c r="B6" s="193" t="s">
        <v>1</v>
      </c>
      <c r="C6" s="191"/>
      <c r="D6" s="191"/>
      <c r="E6" s="191"/>
      <c r="F6" s="191"/>
      <c r="G6" s="191"/>
      <c r="H6" s="191"/>
    </row>
    <row r="7" spans="1:11" ht="42.75" customHeight="1">
      <c r="F7" s="194" t="s">
        <v>131</v>
      </c>
      <c r="G7" s="103" t="str">
        <f>'別添１　事業者基本情報【共同申請参加事業者】'!C4</f>
        <v>東京都△△△区●●１丁目１番１号
△△△ビル７階</v>
      </c>
      <c r="H7" s="103"/>
      <c r="I7" s="241" t="s">
        <v>212</v>
      </c>
      <c r="J7" s="195"/>
      <c r="K7" s="195"/>
    </row>
    <row r="8" spans="1:11" ht="35.25" customHeight="1">
      <c r="C8" s="196"/>
      <c r="F8" s="197" t="s">
        <v>2</v>
      </c>
      <c r="G8" s="104" t="str">
        <f>'別添１　事業者基本情報【共同申請参加事業者】'!C3</f>
        <v>株式会社△△△</v>
      </c>
      <c r="H8" s="104"/>
      <c r="J8" s="195"/>
      <c r="K8" s="195"/>
    </row>
    <row r="9" spans="1:11" ht="35.25" customHeight="1">
      <c r="C9" s="196"/>
      <c r="F9" s="197" t="s">
        <v>3</v>
      </c>
      <c r="G9" s="198" t="s">
        <v>332</v>
      </c>
      <c r="H9" s="198"/>
      <c r="J9" s="195"/>
      <c r="K9" s="195"/>
    </row>
    <row r="10" spans="1:11" ht="48" customHeight="1">
      <c r="C10" s="196"/>
      <c r="F10" s="197"/>
      <c r="G10" s="199"/>
      <c r="H10" s="200" t="s">
        <v>4</v>
      </c>
      <c r="J10" s="195" t="s">
        <v>354</v>
      </c>
      <c r="K10" s="195"/>
    </row>
    <row r="11" spans="1:11" ht="24">
      <c r="B11" s="201" t="s">
        <v>5</v>
      </c>
      <c r="C11" s="201"/>
      <c r="D11" s="201"/>
      <c r="E11" s="201"/>
      <c r="F11" s="201"/>
      <c r="G11" s="201"/>
      <c r="H11" s="201"/>
      <c r="J11" s="195"/>
      <c r="K11" s="195"/>
    </row>
    <row r="12" spans="1:11" ht="18.75">
      <c r="C12" s="196"/>
      <c r="F12" s="197"/>
      <c r="G12" s="202"/>
      <c r="H12" s="199"/>
      <c r="J12" s="195" t="s">
        <v>6</v>
      </c>
      <c r="K12" s="195"/>
    </row>
    <row r="13" spans="1:11" ht="19.5" customHeight="1">
      <c r="B13" s="203" t="s">
        <v>7</v>
      </c>
      <c r="E13" s="204"/>
      <c r="J13" s="195"/>
      <c r="K13" s="195"/>
    </row>
    <row r="14" spans="1:11" ht="9.75" customHeight="1">
      <c r="J14" s="195"/>
      <c r="K14" s="195"/>
    </row>
    <row r="15" spans="1:11" ht="19.5" customHeight="1" thickBot="1">
      <c r="B15" s="205" t="s">
        <v>8</v>
      </c>
      <c r="C15" s="205" t="s">
        <v>41</v>
      </c>
      <c r="D15" s="205" t="s">
        <v>9</v>
      </c>
      <c r="E15" s="205" t="s">
        <v>10</v>
      </c>
      <c r="F15" s="206" t="s">
        <v>11</v>
      </c>
      <c r="G15" s="207"/>
      <c r="H15" s="208"/>
      <c r="J15" s="195"/>
      <c r="K15" s="195"/>
    </row>
    <row r="16" spans="1:11" s="209" customFormat="1" ht="19.5" customHeight="1" thickTop="1">
      <c r="A16" s="209">
        <f>IF(COUNTA(B16)&lt;1,"",COUNTA($B$16:B16))</f>
        <v>1</v>
      </c>
      <c r="B16" s="210" t="s">
        <v>333</v>
      </c>
      <c r="C16" s="210">
        <v>24</v>
      </c>
      <c r="D16" s="210">
        <v>1</v>
      </c>
      <c r="E16" s="211">
        <f>IF(OR(C16="",D16=""),"",IF(AND(D16&lt;4,0&lt;D16),VLOOKUP($C16,健保等級単価一覧表!$B:$D,3,FALSE),(VLOOKUP($C16,健保等級単価一覧表!$B:$D,2,FALSE))))</f>
        <v>2760</v>
      </c>
      <c r="F16" s="212" t="s">
        <v>334</v>
      </c>
      <c r="G16" s="213"/>
      <c r="H16" s="214"/>
      <c r="I16" s="185"/>
      <c r="J16" s="195" t="s">
        <v>12</v>
      </c>
      <c r="K16" s="215"/>
    </row>
    <row r="17" spans="1:11" s="209" customFormat="1" ht="19.5" customHeight="1">
      <c r="A17" s="209">
        <f>IF(COUNTA(B17)&lt;1,"",COUNTA($B$16:B17))</f>
        <v>2</v>
      </c>
      <c r="B17" s="216" t="s">
        <v>333</v>
      </c>
      <c r="C17" s="217">
        <v>25</v>
      </c>
      <c r="D17" s="217">
        <v>1</v>
      </c>
      <c r="E17" s="211">
        <f>IF(OR(C17="",D17=""),"",IF(AND(D17&lt;4,0&lt;D17),VLOOKUP($C17,健保等級単価一覧表!$B:$D,3,FALSE),(VLOOKUP($C17,健保等級単価一覧表!$B:$D,2,FALSE))))</f>
        <v>2920</v>
      </c>
      <c r="F17" s="218" t="s">
        <v>335</v>
      </c>
      <c r="G17" s="219"/>
      <c r="H17" s="220"/>
      <c r="J17" s="215"/>
      <c r="K17" s="215"/>
    </row>
    <row r="18" spans="1:11" s="209" customFormat="1" ht="19.5" customHeight="1">
      <c r="A18" s="209" t="str">
        <f>IF(COUNTA(B18)&lt;1,"",COUNTA($B$16:B18))</f>
        <v/>
      </c>
      <c r="B18" s="221"/>
      <c r="C18" s="221"/>
      <c r="D18" s="221"/>
      <c r="E18" s="211" t="str">
        <f>IF(OR(C18="",D18=""),"",IF(AND(D18&lt;4,0&lt;D18),VLOOKUP($C18,健保等級単価一覧表!$B:$D,3,FALSE),(VLOOKUP($C18,健保等級単価一覧表!$B:$D,2,FALSE))))</f>
        <v/>
      </c>
      <c r="F18" s="222"/>
      <c r="G18" s="223"/>
      <c r="H18" s="224"/>
      <c r="J18" s="215"/>
      <c r="K18" s="215"/>
    </row>
    <row r="19" spans="1:11" s="209" customFormat="1" ht="19.5" customHeight="1">
      <c r="A19" s="209" t="str">
        <f>IF(COUNTA(B19)&lt;1,"",COUNTA($B$16:B19))</f>
        <v/>
      </c>
      <c r="B19" s="221"/>
      <c r="C19" s="221"/>
      <c r="D19" s="221"/>
      <c r="E19" s="211" t="str">
        <f>IF(OR(C19="",D19=""),"",IF(AND(D19&lt;4,0&lt;D19),VLOOKUP($C19,健保等級単価一覧表!$B:$D,3,FALSE),(VLOOKUP($C19,健保等級単価一覧表!$B:$D,2,FALSE))))</f>
        <v/>
      </c>
      <c r="F19" s="222"/>
      <c r="G19" s="223"/>
      <c r="H19" s="224"/>
      <c r="J19" s="225" t="s">
        <v>214</v>
      </c>
      <c r="K19" s="215"/>
    </row>
    <row r="20" spans="1:11" s="209" customFormat="1" ht="19.5" customHeight="1">
      <c r="A20" s="209" t="str">
        <f>IF(COUNTA(B20)&lt;1,"",COUNTA($B$16:B20))</f>
        <v/>
      </c>
      <c r="B20" s="221"/>
      <c r="C20" s="221"/>
      <c r="D20" s="221"/>
      <c r="E20" s="211" t="str">
        <f>IF(OR(C20="",D20=""),"",IF(AND(D20&lt;4,0&lt;D20),VLOOKUP($C20,健保等級単価一覧表!$B:$D,3,FALSE),(VLOOKUP($C20,健保等級単価一覧表!$B:$D,2,FALSE))))</f>
        <v/>
      </c>
      <c r="F20" s="222"/>
      <c r="G20" s="223"/>
      <c r="H20" s="224"/>
      <c r="J20" s="215"/>
      <c r="K20" s="215"/>
    </row>
    <row r="21" spans="1:11" s="209" customFormat="1" ht="19.5" customHeight="1">
      <c r="A21" s="209" t="str">
        <f>IF(COUNTA(B21)&lt;1,"",COUNTA($B$16:B21))</f>
        <v/>
      </c>
      <c r="B21" s="221"/>
      <c r="C21" s="221"/>
      <c r="D21" s="221"/>
      <c r="E21" s="211" t="str">
        <f>IF(OR(C21="",D21=""),"",IF(AND(D21&lt;4,0&lt;D21),VLOOKUP($C21,健保等級単価一覧表!$B:$D,3,FALSE),(VLOOKUP($C21,健保等級単価一覧表!$B:$D,2,FALSE))))</f>
        <v/>
      </c>
      <c r="F21" s="222"/>
      <c r="G21" s="223"/>
      <c r="H21" s="224"/>
      <c r="J21" s="215"/>
      <c r="K21" s="215"/>
    </row>
    <row r="22" spans="1:11" s="209" customFormat="1" ht="19.5" customHeight="1">
      <c r="A22" s="209" t="str">
        <f>IF(COUNTA(B22)&lt;1,"",COUNTA($B$16:B22))</f>
        <v/>
      </c>
      <c r="B22" s="221"/>
      <c r="C22" s="221"/>
      <c r="D22" s="221"/>
      <c r="E22" s="211" t="str">
        <f>IF(OR(C22="",D22=""),"",IF(AND(D22&lt;4,0&lt;D22),VLOOKUP($C22,健保等級単価一覧表!$B:$D,3,FALSE),(VLOOKUP($C22,健保等級単価一覧表!$B:$D,2,FALSE))))</f>
        <v/>
      </c>
      <c r="F22" s="226"/>
      <c r="G22" s="226"/>
      <c r="H22" s="226"/>
      <c r="J22" s="215"/>
      <c r="K22" s="215"/>
    </row>
    <row r="23" spans="1:11" s="209" customFormat="1" ht="19.5" customHeight="1">
      <c r="A23" s="209" t="str">
        <f>IF(COUNTA(B23)&lt;1,"",COUNTA($B$16:B23))</f>
        <v/>
      </c>
      <c r="B23" s="221"/>
      <c r="C23" s="221"/>
      <c r="D23" s="221"/>
      <c r="E23" s="211" t="str">
        <f>IF(OR(C23="",D23=""),"",IF(AND(D23&lt;4,0&lt;D23),VLOOKUP($C23,健保等級単価一覧表!$B:$D,3,FALSE),(VLOOKUP($C23,健保等級単価一覧表!$B:$D,2,FALSE))))</f>
        <v/>
      </c>
      <c r="F23" s="226"/>
      <c r="G23" s="226"/>
      <c r="H23" s="226"/>
      <c r="J23" s="215"/>
      <c r="K23" s="215"/>
    </row>
    <row r="24" spans="1:11" s="209" customFormat="1" ht="19.5" customHeight="1">
      <c r="A24" s="209" t="str">
        <f>IF(COUNTA(B24)&lt;1,"",COUNTA($B$16:B24))</f>
        <v/>
      </c>
      <c r="B24" s="221"/>
      <c r="C24" s="221"/>
      <c r="D24" s="221"/>
      <c r="E24" s="211" t="str">
        <f>IF(OR(C24="",D24=""),"",IF(AND(D24&lt;4,0&lt;D24),VLOOKUP($C24,健保等級単価一覧表!$B:$D,3,FALSE),(VLOOKUP($C24,健保等級単価一覧表!$B:$D,2,FALSE))))</f>
        <v/>
      </c>
      <c r="F24" s="226"/>
      <c r="G24" s="226"/>
      <c r="H24" s="226"/>
      <c r="J24" s="215"/>
      <c r="K24" s="215"/>
    </row>
    <row r="25" spans="1:11" s="209" customFormat="1" ht="19.5" customHeight="1">
      <c r="A25" s="209" t="str">
        <f>IF(COUNTA(B25)&lt;1,"",COUNTA($B$16:B25))</f>
        <v/>
      </c>
      <c r="B25" s="221"/>
      <c r="C25" s="221"/>
      <c r="D25" s="221"/>
      <c r="E25" s="211" t="str">
        <f>IF(OR(C25="",D25=""),"",IF(AND(D25&lt;4,0&lt;D25),VLOOKUP($C25,健保等級単価一覧表!$B:$D,3,FALSE),(VLOOKUP($C25,健保等級単価一覧表!$B:$D,2,FALSE))))</f>
        <v/>
      </c>
      <c r="F25" s="226"/>
      <c r="G25" s="226"/>
      <c r="H25" s="226"/>
      <c r="J25" s="215"/>
      <c r="K25" s="215"/>
    </row>
    <row r="26" spans="1:11" s="209" customFormat="1" ht="19.5" customHeight="1">
      <c r="A26" s="209" t="str">
        <f>IF(COUNTA(B26)&lt;1,"",COUNTA($B$16:B26))</f>
        <v/>
      </c>
      <c r="B26" s="221"/>
      <c r="C26" s="221"/>
      <c r="D26" s="221"/>
      <c r="E26" s="211" t="str">
        <f>IF(OR(C26="",D26=""),"",IF(AND(D26&lt;4,0&lt;D26),VLOOKUP($C26,健保等級単価一覧表!$B:$D,3,FALSE),(VLOOKUP($C26,健保等級単価一覧表!$B:$D,2,FALSE))))</f>
        <v/>
      </c>
      <c r="F26" s="226"/>
      <c r="G26" s="226"/>
      <c r="H26" s="226"/>
      <c r="J26" s="215"/>
      <c r="K26" s="215"/>
    </row>
    <row r="27" spans="1:11" s="209" customFormat="1" ht="19.5" customHeight="1">
      <c r="A27" s="209" t="str">
        <f>IF(COUNTA(B27)&lt;1,"",COUNTA($B$16:B27))</f>
        <v/>
      </c>
      <c r="B27" s="221"/>
      <c r="C27" s="221"/>
      <c r="D27" s="221"/>
      <c r="E27" s="211" t="str">
        <f>IF(OR(C27="",D27=""),"",IF(AND(D27&lt;4,0&lt;D27),VLOOKUP($C27,健保等級単価一覧表!$B:$D,3,FALSE),(VLOOKUP($C27,健保等級単価一覧表!$B:$D,2,FALSE))))</f>
        <v/>
      </c>
      <c r="F27" s="226"/>
      <c r="G27" s="226"/>
      <c r="H27" s="226"/>
      <c r="J27" s="215"/>
      <c r="K27" s="215"/>
    </row>
    <row r="28" spans="1:11" s="209" customFormat="1" ht="19.5" customHeight="1">
      <c r="A28" s="209" t="str">
        <f>IF(COUNTA(B28)&lt;1,"",COUNTA($B$16:B28))</f>
        <v/>
      </c>
      <c r="B28" s="221"/>
      <c r="C28" s="221"/>
      <c r="D28" s="221"/>
      <c r="E28" s="211" t="str">
        <f>IF(OR(C28="",D28=""),"",IF(AND(D28&lt;4,0&lt;D28),VLOOKUP($C28,健保等級単価一覧表!$B:$D,3,FALSE),(VLOOKUP($C28,健保等級単価一覧表!$B:$D,2,FALSE))))</f>
        <v/>
      </c>
      <c r="F28" s="226"/>
      <c r="G28" s="226"/>
      <c r="H28" s="226"/>
      <c r="J28" s="215"/>
      <c r="K28" s="215"/>
    </row>
    <row r="29" spans="1:11" s="209" customFormat="1" ht="19.5" customHeight="1">
      <c r="A29" s="209" t="str">
        <f>IF(COUNTA(B29)&lt;1,"",COUNTA($B$16:B29))</f>
        <v/>
      </c>
      <c r="B29" s="221"/>
      <c r="C29" s="221"/>
      <c r="D29" s="221"/>
      <c r="E29" s="211" t="str">
        <f>IF(OR(C29="",D29=""),"",IF(AND(D29&lt;4,0&lt;D29),VLOOKUP($C29,健保等級単価一覧表!$B:$D,3,FALSE),(VLOOKUP($C29,健保等級単価一覧表!$B:$D,2,FALSE))))</f>
        <v/>
      </c>
      <c r="F29" s="226"/>
      <c r="G29" s="226"/>
      <c r="H29" s="226"/>
      <c r="J29" s="215"/>
      <c r="K29" s="215"/>
    </row>
    <row r="30" spans="1:11" s="209" customFormat="1" ht="19.5" customHeight="1">
      <c r="A30" s="209" t="str">
        <f>IF(COUNTA(B30)&lt;1,"",COUNTA($B$16:B30))</f>
        <v/>
      </c>
      <c r="B30" s="221"/>
      <c r="C30" s="221"/>
      <c r="D30" s="221"/>
      <c r="E30" s="211" t="str">
        <f>IF(OR(C30="",D30=""),"",IF(AND(D30&lt;4,0&lt;D30),VLOOKUP($C30,健保等級単価一覧表!$B:$D,3,FALSE),(VLOOKUP($C30,健保等級単価一覧表!$B:$D,2,FALSE))))</f>
        <v/>
      </c>
      <c r="F30" s="222"/>
      <c r="G30" s="223"/>
      <c r="H30" s="224"/>
      <c r="J30" s="215"/>
      <c r="K30" s="215"/>
    </row>
    <row r="31" spans="1:11" s="209" customFormat="1" ht="19.5" customHeight="1">
      <c r="A31" s="209" t="str">
        <f>IF(COUNTA(B31)&lt;1,"",COUNTA($B$16:B31))</f>
        <v/>
      </c>
      <c r="B31" s="221"/>
      <c r="C31" s="221"/>
      <c r="D31" s="221"/>
      <c r="E31" s="211" t="str">
        <f>IF(OR(C31="",D31=""),"",IF(AND(D31&lt;4,0&lt;D31),VLOOKUP($C31,健保等級単価一覧表!$B:$D,3,FALSE),(VLOOKUP($C31,健保等級単価一覧表!$B:$D,2,FALSE))))</f>
        <v/>
      </c>
      <c r="F31" s="222"/>
      <c r="G31" s="223"/>
      <c r="H31" s="224"/>
      <c r="J31" s="215"/>
      <c r="K31" s="215"/>
    </row>
    <row r="32" spans="1:11" s="209" customFormat="1" ht="19.5" customHeight="1">
      <c r="A32" s="209" t="str">
        <f>IF(COUNTA(B32)&lt;1,"",COUNTA($B$16:B32))</f>
        <v/>
      </c>
      <c r="B32" s="221"/>
      <c r="C32" s="221"/>
      <c r="D32" s="221"/>
      <c r="E32" s="211" t="str">
        <f>IF(OR(C32="",D32=""),"",IF(AND(D32&lt;4,0&lt;D32),VLOOKUP($C32,健保等級単価一覧表!$B:$D,3,FALSE),(VLOOKUP($C32,健保等級単価一覧表!$B:$D,2,FALSE))))</f>
        <v/>
      </c>
      <c r="F32" s="222"/>
      <c r="G32" s="223"/>
      <c r="H32" s="224"/>
      <c r="J32" s="215"/>
      <c r="K32" s="215"/>
    </row>
    <row r="33" spans="1:11" ht="7.5" customHeight="1">
      <c r="J33" s="195"/>
      <c r="K33" s="195"/>
    </row>
    <row r="34" spans="1:11" ht="19.5" customHeight="1">
      <c r="B34" s="195" t="s">
        <v>13</v>
      </c>
      <c r="C34" s="195"/>
      <c r="D34" s="195"/>
      <c r="E34" s="195"/>
      <c r="F34" s="195"/>
      <c r="G34" s="227"/>
      <c r="J34" s="195"/>
      <c r="K34" s="195"/>
    </row>
    <row r="35" spans="1:11" ht="14.25">
      <c r="B35" s="228" t="s">
        <v>14</v>
      </c>
      <c r="C35" s="228"/>
      <c r="D35" s="228"/>
      <c r="E35" s="228"/>
      <c r="F35" s="228"/>
      <c r="J35" s="195"/>
      <c r="K35" s="195"/>
    </row>
    <row r="36" spans="1:11" ht="14.25">
      <c r="B36" s="195" t="s">
        <v>154</v>
      </c>
      <c r="C36" s="195"/>
      <c r="D36" s="195"/>
      <c r="E36" s="195"/>
      <c r="F36" s="195"/>
      <c r="J36" s="195"/>
      <c r="K36" s="195"/>
    </row>
    <row r="37" spans="1:11" ht="19.5" customHeight="1">
      <c r="J37" s="195"/>
      <c r="K37" s="195"/>
    </row>
    <row r="38" spans="1:11" ht="19.5" customHeight="1">
      <c r="B38" s="203" t="s">
        <v>15</v>
      </c>
      <c r="J38" s="195"/>
      <c r="K38" s="195"/>
    </row>
    <row r="39" spans="1:11" ht="9.75" customHeight="1">
      <c r="B39" s="195"/>
      <c r="J39" s="195"/>
      <c r="K39" s="195"/>
    </row>
    <row r="40" spans="1:11" ht="19.5" customHeight="1" thickBot="1">
      <c r="B40" s="205" t="s">
        <v>8</v>
      </c>
      <c r="C40" s="205" t="s">
        <v>16</v>
      </c>
      <c r="D40" s="229" t="s">
        <v>41</v>
      </c>
      <c r="E40" s="205" t="s">
        <v>10</v>
      </c>
      <c r="F40" s="230" t="s">
        <v>44</v>
      </c>
      <c r="G40" s="230"/>
      <c r="H40" s="230"/>
      <c r="J40" s="195"/>
      <c r="K40" s="195"/>
    </row>
    <row r="41" spans="1:11" s="209" customFormat="1" ht="19.5" customHeight="1" thickTop="1">
      <c r="A41" s="209">
        <f>IF(COUNTA(B41)&lt;1,"",COUNTA($B$16:$B$32)+COUNTA($B$41:B41))</f>
        <v>3</v>
      </c>
      <c r="B41" s="210" t="s">
        <v>333</v>
      </c>
      <c r="C41" s="210">
        <v>300000</v>
      </c>
      <c r="D41" s="242">
        <f>IF(C41="","",VLOOKUP(C41,健保等級単価一覧表!G2:J51,4))</f>
        <v>18</v>
      </c>
      <c r="E41" s="211">
        <f>IF(C41="","",VLOOKUP(C41,健保等級単価一覧表!G2:J51,3))</f>
        <v>1780</v>
      </c>
      <c r="F41" s="232" t="s">
        <v>336</v>
      </c>
      <c r="G41" s="232"/>
      <c r="H41" s="232"/>
      <c r="I41" s="185"/>
      <c r="J41" s="195" t="s">
        <v>17</v>
      </c>
      <c r="K41" s="215"/>
    </row>
    <row r="42" spans="1:11" s="209" customFormat="1" ht="19.5" customHeight="1">
      <c r="A42" s="209">
        <f>IF(COUNTA(B42)&lt;1,"",COUNTA($B$16:$B$32)+COUNTA($B$41:B42))</f>
        <v>4</v>
      </c>
      <c r="B42" s="216" t="s">
        <v>333</v>
      </c>
      <c r="C42" s="217">
        <v>200000</v>
      </c>
      <c r="D42" s="211">
        <f>IF(C42="","",VLOOKUP(C42,健保等級単価一覧表!G3:J52,4))</f>
        <v>12</v>
      </c>
      <c r="E42" s="211">
        <f>IF(C42="","",VLOOKUP(C42,健保等級単価一覧表!G3:J52,3))</f>
        <v>1210</v>
      </c>
      <c r="F42" s="234" t="s">
        <v>337</v>
      </c>
      <c r="G42" s="234"/>
      <c r="H42" s="234"/>
      <c r="J42" s="195" t="s">
        <v>343</v>
      </c>
      <c r="K42" s="215"/>
    </row>
    <row r="43" spans="1:11" s="209" customFormat="1" ht="19.5" customHeight="1">
      <c r="A43" s="209" t="str">
        <f>IF(COUNTA(B43)&lt;1,"",COUNTA($B$16:$B$32)+COUNTA($B$41:B43))</f>
        <v/>
      </c>
      <c r="B43" s="221"/>
      <c r="C43" s="221"/>
      <c r="D43" s="211" t="str">
        <f>IF(C43="","",VLOOKUP(C43,健保等級単価一覧表!G4:J53,4))</f>
        <v/>
      </c>
      <c r="E43" s="211" t="str">
        <f>IF(C43="","",VLOOKUP(C43,健保等級単価一覧表!G4:J53,3))</f>
        <v/>
      </c>
      <c r="F43" s="226"/>
      <c r="G43" s="226"/>
      <c r="H43" s="226"/>
      <c r="J43" s="215"/>
      <c r="K43" s="215"/>
    </row>
    <row r="44" spans="1:11" s="209" customFormat="1" ht="19.5" customHeight="1">
      <c r="A44" s="209" t="str">
        <f>IF(COUNTA(B44)&lt;1,"",COUNTA($B$16:$B$32)+COUNTA($B$41:B44))</f>
        <v/>
      </c>
      <c r="B44" s="221"/>
      <c r="C44" s="221"/>
      <c r="D44" s="211" t="str">
        <f>IF(C44="","",VLOOKUP(C44,健保等級単価一覧表!G5:J54,4))</f>
        <v/>
      </c>
      <c r="E44" s="211" t="str">
        <f>IF(C44="","",VLOOKUP(C44,健保等級単価一覧表!G5:J54,3))</f>
        <v/>
      </c>
      <c r="F44" s="226"/>
      <c r="G44" s="226"/>
      <c r="H44" s="226"/>
      <c r="J44" s="215"/>
      <c r="K44" s="215"/>
    </row>
    <row r="45" spans="1:11" s="209" customFormat="1" ht="19.5" customHeight="1">
      <c r="A45" s="209" t="str">
        <f>IF(COUNTA(B45)&lt;1,"",COUNTA($B$16:$B$32)+COUNTA($B$41:B45))</f>
        <v/>
      </c>
      <c r="B45" s="221"/>
      <c r="C45" s="221"/>
      <c r="D45" s="211" t="str">
        <f>IF(C45="","",VLOOKUP(C45,健保等級単価一覧表!G6:J55,4))</f>
        <v/>
      </c>
      <c r="E45" s="211" t="str">
        <f>IF(C45="","",VLOOKUP(C45,健保等級単価一覧表!G6:J55,3))</f>
        <v/>
      </c>
      <c r="F45" s="226"/>
      <c r="G45" s="226"/>
      <c r="H45" s="226"/>
      <c r="J45" s="215"/>
      <c r="K45" s="215"/>
    </row>
    <row r="46" spans="1:11" s="209" customFormat="1" ht="19.5" customHeight="1">
      <c r="A46" s="209" t="str">
        <f>IF(COUNTA(B46)&lt;1,"",COUNTA($B$16:$B$32)+COUNTA($B$41:B46))</f>
        <v/>
      </c>
      <c r="B46" s="221"/>
      <c r="C46" s="221"/>
      <c r="D46" s="211" t="str">
        <f>IF(C46="","",VLOOKUP(C46,健保等級単価一覧表!G7:J56,4))</f>
        <v/>
      </c>
      <c r="E46" s="211" t="str">
        <f>IF(C46="","",VLOOKUP(C46,健保等級単価一覧表!G7:J56,3))</f>
        <v/>
      </c>
      <c r="F46" s="226"/>
      <c r="G46" s="226"/>
      <c r="H46" s="226"/>
      <c r="J46" s="215"/>
      <c r="K46" s="215"/>
    </row>
    <row r="47" spans="1:11" s="209" customFormat="1" ht="19.5" customHeight="1">
      <c r="A47" s="209" t="str">
        <f>IF(COUNTA(B47)&lt;1,"",COUNTA($B$16:$B$32)+COUNTA($B$41:B47))</f>
        <v/>
      </c>
      <c r="B47" s="221"/>
      <c r="C47" s="221"/>
      <c r="D47" s="211" t="str">
        <f>IF(C47="","",VLOOKUP(C47,健保等級単価一覧表!G5:J54,4))</f>
        <v/>
      </c>
      <c r="E47" s="211" t="str">
        <f>IF(C47="","",VLOOKUP(C47,健保等級単価一覧表!G5:J54,3))</f>
        <v/>
      </c>
      <c r="F47" s="226"/>
      <c r="G47" s="226"/>
      <c r="H47" s="226"/>
      <c r="J47" s="215"/>
      <c r="K47" s="215"/>
    </row>
    <row r="48" spans="1:11" s="209" customFormat="1" ht="19.5" customHeight="1">
      <c r="A48" s="209" t="str">
        <f>IF(COUNTA(B48)&lt;1,"",COUNTA($B$16:$B$32)+COUNTA($B$41:B48))</f>
        <v/>
      </c>
      <c r="B48" s="221"/>
      <c r="C48" s="221"/>
      <c r="D48" s="211" t="str">
        <f>IF(C48="","",VLOOKUP(C48,健保等級単価一覧表!G6:J55,4))</f>
        <v/>
      </c>
      <c r="E48" s="211" t="str">
        <f>IF(C48="","",VLOOKUP(C48,健保等級単価一覧表!G6:J55,3))</f>
        <v/>
      </c>
      <c r="F48" s="226"/>
      <c r="G48" s="226"/>
      <c r="H48" s="226"/>
      <c r="J48" s="215"/>
      <c r="K48" s="215"/>
    </row>
    <row r="49" spans="1:11" s="209" customFormat="1" ht="19.5" customHeight="1">
      <c r="A49" s="209" t="str">
        <f>IF(COUNTA(B49)&lt;1,"",COUNTA($B$16:$B$32)+COUNTA($B$41:B49))</f>
        <v/>
      </c>
      <c r="B49" s="221"/>
      <c r="C49" s="221"/>
      <c r="D49" s="211" t="str">
        <f>IF(C49="","",VLOOKUP(C49,健保等級単価一覧表!G7:J56,4))</f>
        <v/>
      </c>
      <c r="E49" s="211" t="str">
        <f>IF(C49="","",VLOOKUP(C49,健保等級単価一覧表!G7:J56,3))</f>
        <v/>
      </c>
      <c r="F49" s="226"/>
      <c r="G49" s="226"/>
      <c r="H49" s="226"/>
      <c r="J49" s="215"/>
      <c r="K49" s="215"/>
    </row>
    <row r="50" spans="1:11" s="209" customFormat="1" ht="19.5" customHeight="1">
      <c r="A50" s="209" t="str">
        <f>IF(COUNTA(B50)&lt;1,"",COUNTA($B$16:$B$32)+COUNTA($B$41:B50))</f>
        <v/>
      </c>
      <c r="B50" s="221"/>
      <c r="C50" s="221"/>
      <c r="D50" s="211" t="str">
        <f>IF(C50="","",VLOOKUP(C50,健保等級単価一覧表!G8:J57,4))</f>
        <v/>
      </c>
      <c r="E50" s="211" t="str">
        <f>IF(C50="","",VLOOKUP(C50,健保等級単価一覧表!G8:J57,3))</f>
        <v/>
      </c>
      <c r="F50" s="226"/>
      <c r="G50" s="226"/>
      <c r="H50" s="226"/>
      <c r="J50" s="215"/>
      <c r="K50" s="215"/>
    </row>
    <row r="51" spans="1:11" ht="19.5" customHeight="1">
      <c r="J51" s="195"/>
      <c r="K51" s="195"/>
    </row>
    <row r="52" spans="1:11" ht="14.25">
      <c r="B52" s="195" t="s">
        <v>18</v>
      </c>
      <c r="J52" s="195"/>
      <c r="K52" s="195"/>
    </row>
    <row r="53" spans="1:11" ht="14.25">
      <c r="B53" s="195" t="s">
        <v>19</v>
      </c>
      <c r="J53" s="195"/>
      <c r="K53" s="195"/>
    </row>
    <row r="54" spans="1:11" ht="19.5" customHeight="1">
      <c r="J54" s="195"/>
      <c r="K54" s="195"/>
    </row>
    <row r="55" spans="1:11" ht="19.5" customHeight="1">
      <c r="B55" s="203" t="s">
        <v>20</v>
      </c>
      <c r="J55" s="195"/>
      <c r="K55" s="195"/>
    </row>
    <row r="56" spans="1:11" ht="9.75" customHeight="1">
      <c r="B56" s="195"/>
      <c r="J56" s="195"/>
      <c r="K56" s="195"/>
    </row>
    <row r="57" spans="1:11" ht="19.5" customHeight="1" thickBot="1">
      <c r="B57" s="205" t="s">
        <v>8</v>
      </c>
      <c r="C57" s="205" t="s">
        <v>42</v>
      </c>
      <c r="D57" s="205" t="s">
        <v>43</v>
      </c>
      <c r="E57" s="205" t="s">
        <v>141</v>
      </c>
      <c r="F57" s="235" t="s">
        <v>11</v>
      </c>
      <c r="G57" s="235"/>
      <c r="H57" s="235"/>
      <c r="J57" s="195"/>
      <c r="K57" s="195"/>
    </row>
    <row r="58" spans="1:11" ht="19.5" customHeight="1" thickTop="1">
      <c r="A58" s="209">
        <f>IF(COUNTA(B58)&lt;1,"",COUNTA($B$16:$B$32)+COUNTA($B$41:$B$50)+COUNTA($B$58:B58))</f>
        <v>5</v>
      </c>
      <c r="B58" s="216" t="s">
        <v>339</v>
      </c>
      <c r="C58" s="216">
        <v>8800</v>
      </c>
      <c r="D58" s="216">
        <v>8</v>
      </c>
      <c r="E58" s="211">
        <f t="shared" ref="E58:E67" si="0">IF(D58="","",INT(C58/D58))</f>
        <v>1100</v>
      </c>
      <c r="F58" s="232" t="s">
        <v>341</v>
      </c>
      <c r="G58" s="232"/>
      <c r="H58" s="232"/>
      <c r="J58" s="195" t="s">
        <v>21</v>
      </c>
      <c r="K58" s="195"/>
    </row>
    <row r="59" spans="1:11" ht="19.5" customHeight="1">
      <c r="A59" s="209">
        <f>IF(COUNTA(B59)&lt;1,"",COUNTA($B$16:$B$32)+COUNTA($B$41:$B$50)+COUNTA($B$58:B59))</f>
        <v>6</v>
      </c>
      <c r="B59" s="216" t="s">
        <v>340</v>
      </c>
      <c r="C59" s="216">
        <v>7800</v>
      </c>
      <c r="D59" s="216">
        <v>7</v>
      </c>
      <c r="E59" s="211">
        <f t="shared" si="0"/>
        <v>1114</v>
      </c>
      <c r="F59" s="234" t="s">
        <v>342</v>
      </c>
      <c r="G59" s="234"/>
      <c r="H59" s="234"/>
      <c r="J59" s="195"/>
      <c r="K59" s="195"/>
    </row>
    <row r="60" spans="1:11" ht="19.5" customHeight="1">
      <c r="A60" s="209" t="str">
        <f>IF(COUNTA(B60)&lt;1,"",COUNTA($B$16:$B$32)+COUNTA($B$41:$B$50)+COUNTA($B$58:B60))</f>
        <v/>
      </c>
      <c r="B60" s="221"/>
      <c r="C60" s="221"/>
      <c r="D60" s="221"/>
      <c r="E60" s="211" t="str">
        <f t="shared" si="0"/>
        <v/>
      </c>
      <c r="F60" s="226"/>
      <c r="G60" s="226"/>
      <c r="H60" s="226"/>
      <c r="J60" s="195"/>
      <c r="K60" s="195"/>
    </row>
    <row r="61" spans="1:11" ht="19.5" customHeight="1">
      <c r="A61" s="209" t="str">
        <f>IF(COUNTA(B61)&lt;1,"",COUNTA($B$16:$B$32)+COUNTA($B$41:$B$50)+COUNTA($B$58:B61))</f>
        <v/>
      </c>
      <c r="B61" s="221"/>
      <c r="C61" s="221"/>
      <c r="D61" s="221"/>
      <c r="E61" s="211" t="str">
        <f t="shared" si="0"/>
        <v/>
      </c>
      <c r="F61" s="226"/>
      <c r="G61" s="226"/>
      <c r="H61" s="226"/>
      <c r="J61" s="195"/>
      <c r="K61" s="195"/>
    </row>
    <row r="62" spans="1:11" ht="19.5" customHeight="1">
      <c r="A62" s="209" t="str">
        <f>IF(COUNTA(B62)&lt;1,"",COUNTA($B$16:$B$32)+COUNTA($B$41:$B$50)+COUNTA($B$58:B62))</f>
        <v/>
      </c>
      <c r="B62" s="221"/>
      <c r="C62" s="221"/>
      <c r="D62" s="221"/>
      <c r="E62" s="211" t="str">
        <f t="shared" si="0"/>
        <v/>
      </c>
      <c r="F62" s="226"/>
      <c r="G62" s="226"/>
      <c r="H62" s="226"/>
      <c r="J62" s="195"/>
      <c r="K62" s="195"/>
    </row>
    <row r="63" spans="1:11" ht="19.5" customHeight="1">
      <c r="A63" s="209" t="str">
        <f>IF(COUNTA(B63)&lt;1,"",COUNTA($B$16:$B$32)+COUNTA($B$41:$B$50)+COUNTA($B$58:B63))</f>
        <v/>
      </c>
      <c r="B63" s="221"/>
      <c r="C63" s="221"/>
      <c r="D63" s="221"/>
      <c r="E63" s="211" t="str">
        <f t="shared" si="0"/>
        <v/>
      </c>
      <c r="F63" s="226"/>
      <c r="G63" s="226"/>
      <c r="H63" s="226"/>
      <c r="J63" s="195"/>
      <c r="K63" s="195"/>
    </row>
    <row r="64" spans="1:11" ht="19.5" customHeight="1">
      <c r="A64" s="209" t="str">
        <f>IF(COUNTA(B64)&lt;1,"",COUNTA($B$16:$B$32)+COUNTA($B$41:$B$50)+COUNTA($B$58:B64))</f>
        <v/>
      </c>
      <c r="B64" s="221"/>
      <c r="C64" s="221"/>
      <c r="D64" s="221"/>
      <c r="E64" s="211" t="str">
        <f t="shared" si="0"/>
        <v/>
      </c>
      <c r="F64" s="226"/>
      <c r="G64" s="226"/>
      <c r="H64" s="226"/>
      <c r="J64" s="195"/>
      <c r="K64" s="195"/>
    </row>
    <row r="65" spans="1:11" ht="19.5" customHeight="1">
      <c r="A65" s="209" t="str">
        <f>IF(COUNTA(B65)&lt;1,"",COUNTA($B$16:$B$32)+COUNTA($B$41:$B$50)+COUNTA($B$58:B65))</f>
        <v/>
      </c>
      <c r="B65" s="221"/>
      <c r="C65" s="221"/>
      <c r="D65" s="221"/>
      <c r="E65" s="211" t="str">
        <f t="shared" si="0"/>
        <v/>
      </c>
      <c r="F65" s="226"/>
      <c r="G65" s="226"/>
      <c r="H65" s="226"/>
      <c r="J65" s="195"/>
      <c r="K65" s="195"/>
    </row>
    <row r="66" spans="1:11" ht="19.5" customHeight="1">
      <c r="A66" s="209" t="str">
        <f>IF(COUNTA(B66)&lt;1,"",COUNTA($B$16:$B$32)+COUNTA($B$41:$B$50)+COUNTA($B$58:B66))</f>
        <v/>
      </c>
      <c r="B66" s="221"/>
      <c r="C66" s="221"/>
      <c r="D66" s="221"/>
      <c r="E66" s="211" t="str">
        <f t="shared" si="0"/>
        <v/>
      </c>
      <c r="F66" s="226"/>
      <c r="G66" s="226"/>
      <c r="H66" s="226"/>
      <c r="J66" s="195"/>
      <c r="K66" s="195"/>
    </row>
    <row r="67" spans="1:11" ht="19.5" customHeight="1">
      <c r="A67" s="209" t="str">
        <f>IF(COUNTA(B67)&lt;1,"",COUNTA($B$16:$B$32)+COUNTA($B$41:$B$50)+COUNTA($B$58:B67))</f>
        <v/>
      </c>
      <c r="B67" s="221"/>
      <c r="C67" s="221"/>
      <c r="D67" s="221"/>
      <c r="E67" s="211" t="str">
        <f t="shared" si="0"/>
        <v/>
      </c>
      <c r="F67" s="226"/>
      <c r="G67" s="226"/>
      <c r="H67" s="226"/>
      <c r="J67" s="195"/>
      <c r="K67" s="195"/>
    </row>
    <row r="68" spans="1:11" ht="14.25">
      <c r="J68" s="195"/>
      <c r="K68" s="195"/>
    </row>
    <row r="69" spans="1:11" ht="14.25">
      <c r="B69" s="236" t="s">
        <v>22</v>
      </c>
      <c r="C69" s="236"/>
      <c r="D69" s="236"/>
      <c r="E69" s="236"/>
      <c r="F69" s="236"/>
      <c r="G69" s="236"/>
      <c r="H69" s="236"/>
      <c r="J69" s="195"/>
      <c r="K69" s="195"/>
    </row>
    <row r="70" spans="1:11" ht="14.25">
      <c r="B70" s="195" t="s">
        <v>23</v>
      </c>
      <c r="C70" s="195"/>
      <c r="D70" s="195"/>
      <c r="E70" s="195"/>
      <c r="F70" s="195"/>
      <c r="G70" s="195"/>
      <c r="H70" s="195"/>
      <c r="J70" s="195"/>
      <c r="K70" s="195"/>
    </row>
    <row r="71" spans="1:11" ht="19.5" customHeight="1">
      <c r="B71" s="195" t="s">
        <v>24</v>
      </c>
      <c r="C71" s="195"/>
      <c r="D71" s="195"/>
      <c r="E71" s="195"/>
      <c r="F71" s="195"/>
      <c r="G71" s="195"/>
      <c r="H71" s="195"/>
      <c r="J71" s="195"/>
      <c r="K71" s="195"/>
    </row>
    <row r="72" spans="1:11" ht="19.5" customHeight="1">
      <c r="A72" s="237"/>
      <c r="B72" s="195" t="s">
        <v>254</v>
      </c>
      <c r="C72" s="195"/>
      <c r="D72" s="195"/>
      <c r="E72" s="195"/>
      <c r="F72" s="195"/>
      <c r="G72" s="195"/>
      <c r="H72" s="195"/>
      <c r="J72" s="195"/>
      <c r="K72" s="195"/>
    </row>
    <row r="73" spans="1:11" ht="14.25">
      <c r="A73" s="237"/>
      <c r="B73" s="195" t="s">
        <v>29</v>
      </c>
      <c r="C73" s="195"/>
      <c r="D73" s="195"/>
      <c r="E73" s="195"/>
      <c r="F73" s="195"/>
      <c r="G73" s="195"/>
      <c r="H73" s="195"/>
      <c r="J73" s="195"/>
      <c r="K73" s="195"/>
    </row>
    <row r="74" spans="1:11" ht="14.25">
      <c r="A74" s="237"/>
      <c r="B74" s="195"/>
      <c r="C74" s="195"/>
      <c r="D74" s="195"/>
      <c r="E74" s="195"/>
      <c r="F74" s="195"/>
      <c r="G74" s="195"/>
      <c r="H74" s="195"/>
      <c r="J74" s="195"/>
      <c r="K74" s="195"/>
    </row>
    <row r="75" spans="1:11" ht="14.25">
      <c r="A75" s="237"/>
      <c r="B75" s="195" t="s">
        <v>25</v>
      </c>
      <c r="C75" s="195"/>
      <c r="D75" s="195"/>
      <c r="E75" s="195"/>
      <c r="F75" s="195"/>
      <c r="G75" s="195"/>
      <c r="H75" s="195"/>
      <c r="J75" s="195"/>
      <c r="K75" s="195"/>
    </row>
    <row r="76" spans="1:11" ht="14.25">
      <c r="A76" s="237"/>
      <c r="B76" s="195"/>
      <c r="C76" s="195"/>
      <c r="D76" s="195"/>
      <c r="E76" s="195"/>
      <c r="F76" s="195"/>
      <c r="G76" s="195"/>
      <c r="H76" s="195"/>
      <c r="J76" s="195"/>
      <c r="K76" s="195"/>
    </row>
    <row r="77" spans="1:11" ht="17.25">
      <c r="B77" s="238"/>
      <c r="C77" s="238"/>
      <c r="D77" s="238"/>
      <c r="E77" s="238"/>
      <c r="F77" s="238"/>
      <c r="G77" s="238"/>
      <c r="H77" s="238"/>
    </row>
    <row r="78" spans="1:11" ht="17.25">
      <c r="B78" s="238"/>
      <c r="C78" s="239"/>
      <c r="D78" s="239"/>
      <c r="E78" s="239"/>
      <c r="F78" s="186"/>
      <c r="G78" s="186"/>
      <c r="H78" s="238"/>
    </row>
    <row r="79" spans="1:11" ht="32.25" customHeight="1">
      <c r="C79" s="237"/>
      <c r="D79" s="237"/>
    </row>
    <row r="80" spans="1:11" ht="3" customHeight="1">
      <c r="C80" s="237"/>
      <c r="D80" s="237"/>
    </row>
    <row r="81" spans="2:2" ht="32.25" customHeight="1"/>
    <row r="82" spans="2:2" ht="3" customHeight="1"/>
    <row r="83" spans="2:2" ht="32.25" customHeight="1"/>
    <row r="85" spans="2:2" ht="17.25">
      <c r="B85" s="240"/>
    </row>
  </sheetData>
  <sheetProtection algorithmName="SHA-512" hashValue="HO06dbANMbCdJks0LXJb/sVdYgpbFS2iZDHZtdMQMxBEAXktV7RDMH0A2BUIGgbIDDZ4N5i+D6Wr2zGfHYsA1g==" saltValue="JLO20pbKGurlhoe7kWQUUw==" spinCount="100000" sheet="1" formatCells="0" insertRows="0"/>
  <mergeCells count="48">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21:H21"/>
    <mergeCell ref="F16:H16"/>
    <mergeCell ref="F17:H17"/>
    <mergeCell ref="F18:H18"/>
    <mergeCell ref="F19:H19"/>
    <mergeCell ref="B4:H4"/>
    <mergeCell ref="G9:H9"/>
    <mergeCell ref="B11:H11"/>
    <mergeCell ref="F15:H15"/>
    <mergeCell ref="F20:H20"/>
    <mergeCell ref="G7:H7"/>
    <mergeCell ref="C5:G5"/>
    <mergeCell ref="G8:H8"/>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B16:D32 F16:H32 G9:H9 B41:C50 F41:H50 B58:D67 F58:H67">
    <cfRule type="cellIs" dxfId="7" priority="1" operator="equal">
      <formula>""</formula>
    </cfRule>
  </conditionalFormatting>
  <dataValidations count="1">
    <dataValidation type="whole" imeMode="off" operator="greaterThanOrEqual" allowBlank="1" showInputMessage="1" showErrorMessage="1" sqref="C16:D32 C41:C50 C58:D67" xr:uid="{00000000-0002-0000-0700-000000000000}">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02E0-2150-4289-AA3B-9490F04E9A5D}">
  <sheetPr>
    <pageSetUpPr fitToPage="1"/>
  </sheetPr>
  <dimension ref="A1:L31"/>
  <sheetViews>
    <sheetView view="pageBreakPreview" zoomScale="70" zoomScaleNormal="85" zoomScaleSheetLayoutView="70" workbookViewId="0">
      <pane ySplit="7" topLeftCell="A8" activePane="bottomLeft" state="frozen"/>
      <selection activeCell="A2" sqref="A2"/>
      <selection pane="bottomLeft"/>
    </sheetView>
  </sheetViews>
  <sheetFormatPr defaultColWidth="9" defaultRowHeight="13.5"/>
  <cols>
    <col min="1" max="1" width="39.125" style="256" customWidth="1"/>
    <col min="2" max="2" width="17.125" style="256" customWidth="1"/>
    <col min="3" max="3" width="19.375" style="256" customWidth="1"/>
    <col min="4" max="4" width="19.375" style="261" customWidth="1"/>
    <col min="5" max="5" width="19.375" style="256" customWidth="1"/>
    <col min="6" max="16384" width="9" style="256"/>
  </cols>
  <sheetData>
    <row r="1" spans="1:12" s="244" customFormat="1" ht="33.75" customHeight="1">
      <c r="A1" s="243" t="s">
        <v>237</v>
      </c>
      <c r="D1" s="245"/>
      <c r="E1" s="245"/>
    </row>
    <row r="2" spans="1:12" s="244" customFormat="1" ht="33.75" customHeight="1">
      <c r="A2" s="243" t="s">
        <v>242</v>
      </c>
      <c r="D2" s="245"/>
      <c r="E2" s="245"/>
    </row>
    <row r="3" spans="1:12" s="244" customFormat="1" ht="33.75" customHeight="1">
      <c r="A3" s="243"/>
      <c r="C3" s="246" t="s">
        <v>158</v>
      </c>
      <c r="D3" s="247" t="str">
        <f>'別添１　事業者基本情報【幹事社、コンソーシアム参加事業'!C3</f>
        <v>株式会社●●●</v>
      </c>
      <c r="E3" s="248"/>
      <c r="F3" s="244" t="s">
        <v>209</v>
      </c>
    </row>
    <row r="4" spans="1:12" s="244" customFormat="1" ht="33.75" customHeight="1">
      <c r="A4" s="243"/>
      <c r="D4" s="245"/>
      <c r="E4" s="245"/>
    </row>
    <row r="5" spans="1:12" s="244" customFormat="1" ht="33.75" customHeight="1">
      <c r="E5" s="245"/>
    </row>
    <row r="6" spans="1:12" s="244" customFormat="1" ht="33.75" customHeight="1">
      <c r="D6" s="249" t="s">
        <v>40</v>
      </c>
      <c r="E6" s="32">
        <f>SUM(E8:E31)</f>
        <v>3420000</v>
      </c>
    </row>
    <row r="7" spans="1:12" s="244" customFormat="1" ht="30" customHeight="1">
      <c r="A7" s="250" t="s">
        <v>142</v>
      </c>
      <c r="B7" s="250" t="s">
        <v>150</v>
      </c>
      <c r="C7" s="250" t="s">
        <v>143</v>
      </c>
      <c r="D7" s="251" t="s">
        <v>144</v>
      </c>
      <c r="E7" s="251" t="s">
        <v>39</v>
      </c>
    </row>
    <row r="8" spans="1:12" ht="39" customHeight="1">
      <c r="A8" s="252" t="s">
        <v>345</v>
      </c>
      <c r="B8" s="252" t="s">
        <v>333</v>
      </c>
      <c r="C8" s="29">
        <f>IFERROR(VLOOKUP(B8,'別添２－１人件費単価計算書【幹事社、コンソーシアム参加事業者】'!$B$16:$H$76,4,FALSE),"")</f>
        <v>2760</v>
      </c>
      <c r="D8" s="253">
        <v>1000</v>
      </c>
      <c r="E8" s="29">
        <f>IFERROR(C8*D8,"")</f>
        <v>2760000</v>
      </c>
      <c r="F8" s="254" t="s">
        <v>280</v>
      </c>
      <c r="G8" s="255"/>
      <c r="H8" s="255"/>
      <c r="I8" s="255"/>
      <c r="J8" s="255"/>
      <c r="K8" s="255"/>
      <c r="L8" s="255"/>
    </row>
    <row r="9" spans="1:12" ht="39" customHeight="1">
      <c r="A9" s="154" t="s">
        <v>346</v>
      </c>
      <c r="B9" s="154" t="s">
        <v>339</v>
      </c>
      <c r="C9" s="30">
        <f>IFERROR(VLOOKUP(B9,'別添２－１人件費単価計算書【幹事社、コンソーシアム参加事業者】'!$B$16:$H$76,4,FALSE),"")</f>
        <v>1100</v>
      </c>
      <c r="D9" s="257">
        <v>600</v>
      </c>
      <c r="E9" s="30">
        <f t="shared" ref="E9:E31" si="0">IFERROR(C9*D9,"")</f>
        <v>660000</v>
      </c>
      <c r="F9" s="254"/>
      <c r="G9" s="255"/>
      <c r="H9" s="255"/>
      <c r="I9" s="255"/>
      <c r="J9" s="255"/>
      <c r="K9" s="255"/>
      <c r="L9" s="255"/>
    </row>
    <row r="10" spans="1:12" ht="39" customHeight="1">
      <c r="A10" s="153"/>
      <c r="B10" s="153"/>
      <c r="C10" s="30" t="str">
        <f>IFERROR(VLOOKUP(B10,'別添２－１人件費単価計算書【幹事社、コンソーシアム参加事業者】'!$B$16:$H$76,4,FALSE),"")</f>
        <v/>
      </c>
      <c r="D10" s="258"/>
      <c r="E10" s="30" t="str">
        <f t="shared" si="0"/>
        <v/>
      </c>
    </row>
    <row r="11" spans="1:12" ht="39" customHeight="1">
      <c r="A11" s="153"/>
      <c r="B11" s="153"/>
      <c r="C11" s="30" t="str">
        <f>IFERROR(VLOOKUP(B11,'別添２－１人件費単価計算書【幹事社、コンソーシアム参加事業者】'!$B$16:$H$76,4,FALSE),"")</f>
        <v/>
      </c>
      <c r="D11" s="258"/>
      <c r="E11" s="30" t="str">
        <f t="shared" si="0"/>
        <v/>
      </c>
    </row>
    <row r="12" spans="1:12" ht="39" customHeight="1">
      <c r="A12" s="153"/>
      <c r="B12" s="153"/>
      <c r="C12" s="30" t="str">
        <f>IFERROR(VLOOKUP(B12,'別添２－１人件費単価計算書【幹事社、コンソーシアム参加事業者】'!$B$16:$H$76,4,FALSE),"")</f>
        <v/>
      </c>
      <c r="D12" s="258"/>
      <c r="E12" s="30" t="str">
        <f t="shared" si="0"/>
        <v/>
      </c>
    </row>
    <row r="13" spans="1:12" ht="39" customHeight="1">
      <c r="A13" s="153"/>
      <c r="B13" s="153"/>
      <c r="C13" s="30" t="str">
        <f>IFERROR(VLOOKUP(B13,'別添２－１人件費単価計算書【幹事社、コンソーシアム参加事業者】'!$B$16:$H$76,4,FALSE),"")</f>
        <v/>
      </c>
      <c r="D13" s="258"/>
      <c r="E13" s="30" t="str">
        <f t="shared" si="0"/>
        <v/>
      </c>
      <c r="G13" s="259"/>
    </row>
    <row r="14" spans="1:12" ht="39" customHeight="1">
      <c r="A14" s="153"/>
      <c r="B14" s="153"/>
      <c r="C14" s="30" t="str">
        <f>IFERROR(VLOOKUP(B14,'別添２－１人件費単価計算書【幹事社、コンソーシアム参加事業者】'!$B$16:$H$76,4,FALSE),"")</f>
        <v/>
      </c>
      <c r="D14" s="258"/>
      <c r="E14" s="30" t="str">
        <f t="shared" si="0"/>
        <v/>
      </c>
    </row>
    <row r="15" spans="1:12" ht="39" customHeight="1">
      <c r="A15" s="153"/>
      <c r="B15" s="153" t="s">
        <v>38</v>
      </c>
      <c r="C15" s="30" t="str">
        <f>IFERROR(VLOOKUP(B15,'別添２－１人件費単価計算書【幹事社、コンソーシアム参加事業者】'!$B$16:$H$76,4,FALSE),"")</f>
        <v/>
      </c>
      <c r="D15" s="258"/>
      <c r="E15" s="30" t="str">
        <f t="shared" si="0"/>
        <v/>
      </c>
    </row>
    <row r="16" spans="1:12" ht="39" customHeight="1">
      <c r="A16" s="153"/>
      <c r="B16" s="153"/>
      <c r="C16" s="30" t="str">
        <f>IFERROR(VLOOKUP(B16,'別添２－１人件費単価計算書【幹事社、コンソーシアム参加事業者】'!$B$16:$H$76,4,FALSE),"")</f>
        <v/>
      </c>
      <c r="D16" s="258"/>
      <c r="E16" s="30" t="str">
        <f t="shared" si="0"/>
        <v/>
      </c>
    </row>
    <row r="17" spans="1:5" ht="39" customHeight="1">
      <c r="A17" s="153"/>
      <c r="B17" s="153"/>
      <c r="C17" s="30" t="str">
        <f>IFERROR(VLOOKUP(B17,'別添２－１人件費単価計算書【幹事社、コンソーシアム参加事業者】'!$B$16:$H$76,4,FALSE),"")</f>
        <v/>
      </c>
      <c r="D17" s="258"/>
      <c r="E17" s="30" t="str">
        <f t="shared" si="0"/>
        <v/>
      </c>
    </row>
    <row r="18" spans="1:5" ht="39" customHeight="1">
      <c r="A18" s="153"/>
      <c r="B18" s="153"/>
      <c r="C18" s="30" t="str">
        <f>IFERROR(VLOOKUP(B18,'別添２－１人件費単価計算書【幹事社、コンソーシアム参加事業者】'!$B$16:$H$76,4,FALSE),"")</f>
        <v/>
      </c>
      <c r="D18" s="258"/>
      <c r="E18" s="30" t="str">
        <f t="shared" si="0"/>
        <v/>
      </c>
    </row>
    <row r="19" spans="1:5" ht="39" customHeight="1">
      <c r="A19" s="153"/>
      <c r="B19" s="153"/>
      <c r="C19" s="30" t="str">
        <f>IFERROR(VLOOKUP(B19,'別添２－１人件費単価計算書【幹事社、コンソーシアム参加事業者】'!$B$16:$H$76,4,FALSE),"")</f>
        <v/>
      </c>
      <c r="D19" s="258"/>
      <c r="E19" s="30" t="str">
        <f t="shared" si="0"/>
        <v/>
      </c>
    </row>
    <row r="20" spans="1:5" ht="39" customHeight="1">
      <c r="A20" s="153"/>
      <c r="B20" s="153"/>
      <c r="C20" s="30" t="str">
        <f>IFERROR(VLOOKUP(B20,'別添２－１人件費単価計算書【幹事社、コンソーシアム参加事業者】'!$B$16:$H$76,4,FALSE),"")</f>
        <v/>
      </c>
      <c r="D20" s="258"/>
      <c r="E20" s="30" t="str">
        <f t="shared" si="0"/>
        <v/>
      </c>
    </row>
    <row r="21" spans="1:5" ht="39" customHeight="1">
      <c r="A21" s="153"/>
      <c r="B21" s="153"/>
      <c r="C21" s="30" t="str">
        <f>IFERROR(VLOOKUP(B21,'別添２－１人件費単価計算書【幹事社、コンソーシアム参加事業者】'!$B$16:$H$76,4,FALSE),"")</f>
        <v/>
      </c>
      <c r="D21" s="258"/>
      <c r="E21" s="30" t="str">
        <f t="shared" si="0"/>
        <v/>
      </c>
    </row>
    <row r="22" spans="1:5" ht="39" customHeight="1">
      <c r="A22" s="153"/>
      <c r="B22" s="153"/>
      <c r="C22" s="30" t="str">
        <f>IFERROR(VLOOKUP(B22,'別添２－１人件費単価計算書【幹事社、コンソーシアム参加事業者】'!$B$16:$H$76,4,FALSE),"")</f>
        <v/>
      </c>
      <c r="D22" s="258"/>
      <c r="E22" s="30" t="str">
        <f t="shared" si="0"/>
        <v/>
      </c>
    </row>
    <row r="23" spans="1:5" ht="39" customHeight="1">
      <c r="A23" s="153"/>
      <c r="B23" s="153"/>
      <c r="C23" s="30" t="str">
        <f>IFERROR(VLOOKUP(B23,'別添２－１人件費単価計算書【幹事社、コンソーシアム参加事業者】'!$B$16:$H$76,4,FALSE),"")</f>
        <v/>
      </c>
      <c r="D23" s="258"/>
      <c r="E23" s="30" t="str">
        <f t="shared" si="0"/>
        <v/>
      </c>
    </row>
    <row r="24" spans="1:5" ht="39" customHeight="1">
      <c r="A24" s="153"/>
      <c r="B24" s="153"/>
      <c r="C24" s="30" t="str">
        <f>IFERROR(VLOOKUP(B24,'別添２－１人件費単価計算書【幹事社、コンソーシアム参加事業者】'!$B$16:$H$76,4,FALSE),"")</f>
        <v/>
      </c>
      <c r="D24" s="258"/>
      <c r="E24" s="30" t="str">
        <f t="shared" si="0"/>
        <v/>
      </c>
    </row>
    <row r="25" spans="1:5" ht="39" customHeight="1">
      <c r="A25" s="153"/>
      <c r="B25" s="153"/>
      <c r="C25" s="30" t="str">
        <f>IFERROR(VLOOKUP(B25,'別添２－１人件費単価計算書【幹事社、コンソーシアム参加事業者】'!$B$16:$H$76,4,FALSE),"")</f>
        <v/>
      </c>
      <c r="D25" s="258"/>
      <c r="E25" s="30" t="str">
        <f t="shared" si="0"/>
        <v/>
      </c>
    </row>
    <row r="26" spans="1:5" ht="39" customHeight="1">
      <c r="A26" s="153"/>
      <c r="B26" s="153"/>
      <c r="C26" s="30" t="str">
        <f>IFERROR(VLOOKUP(B26,'別添２－１人件費単価計算書【幹事社、コンソーシアム参加事業者】'!$B$16:$H$76,4,FALSE),"")</f>
        <v/>
      </c>
      <c r="D26" s="258"/>
      <c r="E26" s="30" t="str">
        <f t="shared" si="0"/>
        <v/>
      </c>
    </row>
    <row r="27" spans="1:5" ht="39" customHeight="1">
      <c r="A27" s="153"/>
      <c r="B27" s="153"/>
      <c r="C27" s="30" t="str">
        <f>IFERROR(VLOOKUP(B27,'別添２－１人件費単価計算書【幹事社、コンソーシアム参加事業者】'!$B$16:$H$76,4,FALSE),"")</f>
        <v/>
      </c>
      <c r="D27" s="258"/>
      <c r="E27" s="30" t="str">
        <f t="shared" si="0"/>
        <v/>
      </c>
    </row>
    <row r="28" spans="1:5" ht="39" customHeight="1">
      <c r="A28" s="153"/>
      <c r="B28" s="153"/>
      <c r="C28" s="30" t="str">
        <f>IFERROR(VLOOKUP(B28,'別添２－１人件費単価計算書【幹事社、コンソーシアム参加事業者】'!$B$16:$H$76,4,FALSE),"")</f>
        <v/>
      </c>
      <c r="D28" s="258"/>
      <c r="E28" s="30" t="str">
        <f t="shared" si="0"/>
        <v/>
      </c>
    </row>
    <row r="29" spans="1:5" ht="39" customHeight="1">
      <c r="A29" s="153"/>
      <c r="B29" s="153"/>
      <c r="C29" s="30" t="str">
        <f>IFERROR(VLOOKUP(B29,'別添２－１人件費単価計算書【幹事社、コンソーシアム参加事業者】'!$B$16:$H$76,4,FALSE),"")</f>
        <v/>
      </c>
      <c r="D29" s="258"/>
      <c r="E29" s="30" t="str">
        <f t="shared" si="0"/>
        <v/>
      </c>
    </row>
    <row r="30" spans="1:5" ht="39" customHeight="1">
      <c r="A30" s="153"/>
      <c r="B30" s="153"/>
      <c r="C30" s="30" t="str">
        <f>IFERROR(VLOOKUP(B30,'別添２－１人件費単価計算書【幹事社、コンソーシアム参加事業者】'!$B$16:$H$76,4,FALSE),"")</f>
        <v/>
      </c>
      <c r="D30" s="258"/>
      <c r="E30" s="30" t="str">
        <f t="shared" si="0"/>
        <v/>
      </c>
    </row>
    <row r="31" spans="1:5" ht="39" customHeight="1">
      <c r="A31" s="159"/>
      <c r="B31" s="159"/>
      <c r="C31" s="31" t="str">
        <f>IFERROR(VLOOKUP(B31,'別添２－１人件費単価計算書【幹事社、コンソーシアム参加事業者】'!$B$16:$H$76,4,FALSE),"")</f>
        <v/>
      </c>
      <c r="D31" s="260"/>
      <c r="E31" s="31" t="str">
        <f t="shared" si="0"/>
        <v/>
      </c>
    </row>
  </sheetData>
  <sheetProtection algorithmName="SHA-512" hashValue="qqoj4ye3EDXBeCW0Wu4BdjpdgruFZvVaUalVjsiO3UPWIafI28UQ2jXjmLbeF6ue0y8f87JEc3sZ38ZNvelVNg==" saltValue="iWoyPgYjr3GwbyH2PxKEsQ==" spinCount="100000" sheet="1" objects="1" scenarios="1"/>
  <mergeCells count="1">
    <mergeCell ref="F8:L9"/>
  </mergeCells>
  <phoneticPr fontId="3"/>
  <conditionalFormatting sqref="A8:B31 D8:D31">
    <cfRule type="cellIs" dxfId="6" priority="1" operator="equal">
      <formula>""</formula>
    </cfRule>
  </conditionalFormatting>
  <printOptions horizontalCentered="1"/>
  <pageMargins left="0.25" right="0.25" top="0.75" bottom="0.75" header="0.3" footer="0.3"/>
  <pageSetup paperSize="9" scale="6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067FCD-EF90-47C2-8C3E-A441C341316A}">
          <x14:formula1>
            <xm:f>プルダウン!$C$7:$C$47</xm:f>
          </x14:formula1>
          <xm:sqref>B8:B31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view="pageBreakPreview" zoomScale="70" zoomScaleNormal="85" zoomScaleSheetLayoutView="70" workbookViewId="0">
      <pane ySplit="7" topLeftCell="A8" activePane="bottomLeft" state="frozen"/>
      <selection activeCell="A2" sqref="A2"/>
      <selection pane="bottomLeft"/>
    </sheetView>
  </sheetViews>
  <sheetFormatPr defaultColWidth="9" defaultRowHeight="13.5"/>
  <cols>
    <col min="1" max="1" width="39.125" style="256" customWidth="1"/>
    <col min="2" max="2" width="17.125" style="256" customWidth="1"/>
    <col min="3" max="3" width="19.375" style="256" customWidth="1"/>
    <col min="4" max="4" width="19.375" style="261" customWidth="1"/>
    <col min="5" max="5" width="19.375" style="256" customWidth="1"/>
    <col min="6" max="16384" width="9" style="256"/>
  </cols>
  <sheetData>
    <row r="1" spans="1:12" s="244" customFormat="1" ht="33.75" customHeight="1">
      <c r="A1" s="243" t="s">
        <v>237</v>
      </c>
      <c r="D1" s="245"/>
      <c r="E1" s="245"/>
    </row>
    <row r="2" spans="1:12" s="244" customFormat="1" ht="33.75" customHeight="1">
      <c r="A2" s="243" t="s">
        <v>240</v>
      </c>
      <c r="D2" s="245"/>
      <c r="E2" s="245"/>
    </row>
    <row r="3" spans="1:12" s="244" customFormat="1" ht="33.75" customHeight="1">
      <c r="A3" s="243"/>
      <c r="C3" s="246" t="s">
        <v>158</v>
      </c>
      <c r="D3" s="247" t="str">
        <f>'別添１　事業者基本情報【共同申請参加事業者】'!C3</f>
        <v>株式会社△△△</v>
      </c>
      <c r="E3" s="248"/>
      <c r="F3" s="244" t="s">
        <v>209</v>
      </c>
    </row>
    <row r="4" spans="1:12" s="244" customFormat="1" ht="33.75" customHeight="1">
      <c r="A4" s="243"/>
      <c r="D4" s="245"/>
      <c r="E4" s="245"/>
    </row>
    <row r="5" spans="1:12" s="244" customFormat="1" ht="33.75" customHeight="1">
      <c r="E5" s="245"/>
    </row>
    <row r="6" spans="1:12" s="244" customFormat="1" ht="33.75" customHeight="1">
      <c r="D6" s="249" t="s">
        <v>40</v>
      </c>
      <c r="E6" s="32">
        <f>SUM(E8:E31)</f>
        <v>3420000</v>
      </c>
    </row>
    <row r="7" spans="1:12" s="244" customFormat="1" ht="30" customHeight="1">
      <c r="A7" s="250" t="s">
        <v>142</v>
      </c>
      <c r="B7" s="250" t="s">
        <v>150</v>
      </c>
      <c r="C7" s="250" t="s">
        <v>143</v>
      </c>
      <c r="D7" s="251" t="s">
        <v>144</v>
      </c>
      <c r="E7" s="251" t="s">
        <v>39</v>
      </c>
    </row>
    <row r="8" spans="1:12" ht="39" customHeight="1">
      <c r="A8" s="252" t="s">
        <v>345</v>
      </c>
      <c r="B8" s="252" t="s">
        <v>333</v>
      </c>
      <c r="C8" s="29">
        <f>IFERROR(VLOOKUP(B8,'別添２－1　人件費単価計算書【共同申請参加事業者】'!$B$16:$H$76,4,FALSE),"")</f>
        <v>2760</v>
      </c>
      <c r="D8" s="253">
        <v>1000</v>
      </c>
      <c r="E8" s="29">
        <f>IFERROR(C8*D8,"")</f>
        <v>2760000</v>
      </c>
      <c r="F8" s="254" t="s">
        <v>281</v>
      </c>
      <c r="G8" s="255"/>
      <c r="H8" s="255"/>
      <c r="I8" s="255"/>
      <c r="J8" s="255"/>
      <c r="K8" s="255"/>
      <c r="L8" s="255"/>
    </row>
    <row r="9" spans="1:12" ht="39" customHeight="1">
      <c r="A9" s="154" t="s">
        <v>346</v>
      </c>
      <c r="B9" s="154" t="s">
        <v>339</v>
      </c>
      <c r="C9" s="30">
        <f>IFERROR(VLOOKUP(B9,'別添２－1　人件費単価計算書【共同申請参加事業者】'!$B$16:$H$76,4,FALSE),"")</f>
        <v>1100</v>
      </c>
      <c r="D9" s="257">
        <v>600</v>
      </c>
      <c r="E9" s="30">
        <f t="shared" ref="E9:E31" si="0">IFERROR(C9*D9,"")</f>
        <v>660000</v>
      </c>
      <c r="F9" s="254"/>
      <c r="G9" s="255"/>
      <c r="H9" s="255"/>
      <c r="I9" s="255"/>
      <c r="J9" s="255"/>
      <c r="K9" s="255"/>
      <c r="L9" s="255"/>
    </row>
    <row r="10" spans="1:12" ht="39" customHeight="1">
      <c r="A10" s="153"/>
      <c r="B10" s="153"/>
      <c r="C10" s="30" t="str">
        <f>IFERROR(VLOOKUP(B10,'別添２－1　人件費単価計算書【共同申請参加事業者】'!$B$16:$H$76,4,FALSE),"")</f>
        <v/>
      </c>
      <c r="D10" s="258"/>
      <c r="E10" s="30" t="str">
        <f t="shared" si="0"/>
        <v/>
      </c>
    </row>
    <row r="11" spans="1:12" ht="39" customHeight="1">
      <c r="A11" s="153"/>
      <c r="B11" s="153"/>
      <c r="C11" s="30" t="str">
        <f>IFERROR(VLOOKUP(B11,'別添２－1　人件費単価計算書【共同申請参加事業者】'!$B$16:$H$76,4,FALSE),"")</f>
        <v/>
      </c>
      <c r="D11" s="258"/>
      <c r="E11" s="30" t="str">
        <f t="shared" si="0"/>
        <v/>
      </c>
    </row>
    <row r="12" spans="1:12" ht="39" customHeight="1">
      <c r="A12" s="153"/>
      <c r="B12" s="153"/>
      <c r="C12" s="30" t="str">
        <f>IFERROR(VLOOKUP(B12,'別添２－1　人件費単価計算書【共同申請参加事業者】'!$B$16:$H$76,4,FALSE),"")</f>
        <v/>
      </c>
      <c r="D12" s="258"/>
      <c r="E12" s="30" t="str">
        <f t="shared" si="0"/>
        <v/>
      </c>
    </row>
    <row r="13" spans="1:12" ht="39" customHeight="1">
      <c r="A13" s="153"/>
      <c r="B13" s="153"/>
      <c r="C13" s="30" t="str">
        <f>IFERROR(VLOOKUP(B13,'別添２－1　人件費単価計算書【共同申請参加事業者】'!$B$16:$H$76,4,FALSE),"")</f>
        <v/>
      </c>
      <c r="D13" s="258"/>
      <c r="E13" s="30" t="str">
        <f t="shared" si="0"/>
        <v/>
      </c>
    </row>
    <row r="14" spans="1:12" ht="39" customHeight="1">
      <c r="A14" s="153"/>
      <c r="B14" s="153"/>
      <c r="C14" s="30" t="str">
        <f>IFERROR(VLOOKUP(B14,'別添２－1　人件費単価計算書【共同申請参加事業者】'!$B$16:$H$76,4,FALSE),"")</f>
        <v/>
      </c>
      <c r="D14" s="258"/>
      <c r="E14" s="30" t="str">
        <f t="shared" si="0"/>
        <v/>
      </c>
    </row>
    <row r="15" spans="1:12" ht="39" customHeight="1">
      <c r="A15" s="153"/>
      <c r="B15" s="153" t="s">
        <v>38</v>
      </c>
      <c r="C15" s="30" t="str">
        <f>IFERROR(VLOOKUP(B15,'別添２－1　人件費単価計算書【共同申請参加事業者】'!$B$16:$H$76,4,FALSE),"")</f>
        <v/>
      </c>
      <c r="D15" s="258"/>
      <c r="E15" s="30" t="str">
        <f t="shared" si="0"/>
        <v/>
      </c>
    </row>
    <row r="16" spans="1:12" ht="39" customHeight="1">
      <c r="A16" s="153"/>
      <c r="B16" s="153"/>
      <c r="C16" s="30" t="str">
        <f>IFERROR(VLOOKUP(B16,'別添２－1　人件費単価計算書【共同申請参加事業者】'!$B$16:$H$76,4,FALSE),"")</f>
        <v/>
      </c>
      <c r="D16" s="258"/>
      <c r="E16" s="30" t="str">
        <f t="shared" si="0"/>
        <v/>
      </c>
    </row>
    <row r="17" spans="1:5" ht="39" customHeight="1">
      <c r="A17" s="153"/>
      <c r="B17" s="153"/>
      <c r="C17" s="30" t="str">
        <f>IFERROR(VLOOKUP(B17,'別添２－1　人件費単価計算書【共同申請参加事業者】'!$B$16:$H$76,4,FALSE),"")</f>
        <v/>
      </c>
      <c r="D17" s="258"/>
      <c r="E17" s="30" t="str">
        <f t="shared" si="0"/>
        <v/>
      </c>
    </row>
    <row r="18" spans="1:5" ht="39" customHeight="1">
      <c r="A18" s="153"/>
      <c r="B18" s="153"/>
      <c r="C18" s="30" t="str">
        <f>IFERROR(VLOOKUP(B18,'別添２－1　人件費単価計算書【共同申請参加事業者】'!$B$16:$H$76,4,FALSE),"")</f>
        <v/>
      </c>
      <c r="D18" s="258"/>
      <c r="E18" s="30" t="str">
        <f t="shared" si="0"/>
        <v/>
      </c>
    </row>
    <row r="19" spans="1:5" ht="39" customHeight="1">
      <c r="A19" s="153"/>
      <c r="B19" s="153"/>
      <c r="C19" s="30" t="str">
        <f>IFERROR(VLOOKUP(B19,'別添２－1　人件費単価計算書【共同申請参加事業者】'!$B$16:$H$76,4,FALSE),"")</f>
        <v/>
      </c>
      <c r="D19" s="258"/>
      <c r="E19" s="30" t="str">
        <f t="shared" si="0"/>
        <v/>
      </c>
    </row>
    <row r="20" spans="1:5" ht="39" customHeight="1">
      <c r="A20" s="153"/>
      <c r="B20" s="153"/>
      <c r="C20" s="30" t="str">
        <f>IFERROR(VLOOKUP(B20,'別添２－1　人件費単価計算書【共同申請参加事業者】'!$B$16:$H$76,4,FALSE),"")</f>
        <v/>
      </c>
      <c r="D20" s="258"/>
      <c r="E20" s="30" t="str">
        <f t="shared" si="0"/>
        <v/>
      </c>
    </row>
    <row r="21" spans="1:5" ht="39" customHeight="1">
      <c r="A21" s="153"/>
      <c r="B21" s="153"/>
      <c r="C21" s="30" t="str">
        <f>IFERROR(VLOOKUP(B21,'別添２－1　人件費単価計算書【共同申請参加事業者】'!$B$16:$H$76,4,FALSE),"")</f>
        <v/>
      </c>
      <c r="D21" s="258"/>
      <c r="E21" s="30" t="str">
        <f t="shared" si="0"/>
        <v/>
      </c>
    </row>
    <row r="22" spans="1:5" ht="39" customHeight="1">
      <c r="A22" s="153"/>
      <c r="B22" s="153"/>
      <c r="C22" s="30" t="str">
        <f>IFERROR(VLOOKUP(B22,'別添２－1　人件費単価計算書【共同申請参加事業者】'!$B$16:$H$76,4,FALSE),"")</f>
        <v/>
      </c>
      <c r="D22" s="258"/>
      <c r="E22" s="30" t="str">
        <f t="shared" si="0"/>
        <v/>
      </c>
    </row>
    <row r="23" spans="1:5" ht="39" customHeight="1">
      <c r="A23" s="153"/>
      <c r="B23" s="153"/>
      <c r="C23" s="30" t="str">
        <f>IFERROR(VLOOKUP(B23,'別添２－1　人件費単価計算書【共同申請参加事業者】'!$B$16:$H$76,4,FALSE),"")</f>
        <v/>
      </c>
      <c r="D23" s="258"/>
      <c r="E23" s="30" t="str">
        <f t="shared" si="0"/>
        <v/>
      </c>
    </row>
    <row r="24" spans="1:5" ht="39" customHeight="1">
      <c r="A24" s="153"/>
      <c r="B24" s="153"/>
      <c r="C24" s="30" t="str">
        <f>IFERROR(VLOOKUP(B24,'別添２－1　人件費単価計算書【共同申請参加事業者】'!$B$16:$H$76,4,FALSE),"")</f>
        <v/>
      </c>
      <c r="D24" s="258"/>
      <c r="E24" s="30" t="str">
        <f t="shared" si="0"/>
        <v/>
      </c>
    </row>
    <row r="25" spans="1:5" ht="39" customHeight="1">
      <c r="A25" s="153"/>
      <c r="B25" s="153"/>
      <c r="C25" s="30" t="str">
        <f>IFERROR(VLOOKUP(B25,'別添２－1　人件費単価計算書【共同申請参加事業者】'!$B$16:$H$76,4,FALSE),"")</f>
        <v/>
      </c>
      <c r="D25" s="258"/>
      <c r="E25" s="30" t="str">
        <f t="shared" si="0"/>
        <v/>
      </c>
    </row>
    <row r="26" spans="1:5" ht="39" customHeight="1">
      <c r="A26" s="153"/>
      <c r="B26" s="153"/>
      <c r="C26" s="30" t="str">
        <f>IFERROR(VLOOKUP(B26,'別添２－1　人件費単価計算書【共同申請参加事業者】'!$B$16:$H$76,4,FALSE),"")</f>
        <v/>
      </c>
      <c r="D26" s="258"/>
      <c r="E26" s="30" t="str">
        <f t="shared" si="0"/>
        <v/>
      </c>
    </row>
    <row r="27" spans="1:5" ht="39" customHeight="1">
      <c r="A27" s="153"/>
      <c r="B27" s="153"/>
      <c r="C27" s="30" t="str">
        <f>IFERROR(VLOOKUP(B27,'別添２－1　人件費単価計算書【共同申請参加事業者】'!$B$16:$H$76,4,FALSE),"")</f>
        <v/>
      </c>
      <c r="D27" s="258"/>
      <c r="E27" s="30" t="str">
        <f t="shared" si="0"/>
        <v/>
      </c>
    </row>
    <row r="28" spans="1:5" ht="39" customHeight="1">
      <c r="A28" s="153"/>
      <c r="B28" s="153"/>
      <c r="C28" s="30" t="str">
        <f>IFERROR(VLOOKUP(B28,'別添２－1　人件費単価計算書【共同申請参加事業者】'!$B$16:$H$76,4,FALSE),"")</f>
        <v/>
      </c>
      <c r="D28" s="258"/>
      <c r="E28" s="30" t="str">
        <f t="shared" si="0"/>
        <v/>
      </c>
    </row>
    <row r="29" spans="1:5" ht="39" customHeight="1">
      <c r="A29" s="153"/>
      <c r="B29" s="153"/>
      <c r="C29" s="30" t="str">
        <f>IFERROR(VLOOKUP(B29,'別添２－1　人件費単価計算書【共同申請参加事業者】'!$B$16:$H$76,4,FALSE),"")</f>
        <v/>
      </c>
      <c r="D29" s="258"/>
      <c r="E29" s="30" t="str">
        <f t="shared" si="0"/>
        <v/>
      </c>
    </row>
    <row r="30" spans="1:5" ht="39" customHeight="1">
      <c r="A30" s="153"/>
      <c r="B30" s="153"/>
      <c r="C30" s="30" t="str">
        <f>IFERROR(VLOOKUP(B30,'別添２－1　人件費単価計算書【共同申請参加事業者】'!$B$16:$H$76,4,FALSE),"")</f>
        <v/>
      </c>
      <c r="D30" s="258"/>
      <c r="E30" s="30" t="str">
        <f t="shared" si="0"/>
        <v/>
      </c>
    </row>
    <row r="31" spans="1:5" ht="39" customHeight="1">
      <c r="A31" s="159"/>
      <c r="B31" s="159"/>
      <c r="C31" s="31" t="str">
        <f>IFERROR(VLOOKUP(B31,'別添２－1　人件費単価計算書【共同申請参加事業者】'!$B$16:$H$76,4,FALSE),"")</f>
        <v/>
      </c>
      <c r="D31" s="260"/>
      <c r="E31" s="31" t="str">
        <f t="shared" si="0"/>
        <v/>
      </c>
    </row>
  </sheetData>
  <sheetProtection algorithmName="SHA-512" hashValue="KW+Jl5eprJGo9aZOun07lnVPNAjG/TGGOAEy3IUh6ji7u4cr/gNhTgXZiSgs491KNXVovgWFimKTxeiowVkLOA==" saltValue="3z9Irw2V4xRC3LUu+xkQ5g==" spinCount="100000" sheet="1" objects="1" scenarios="1"/>
  <mergeCells count="1">
    <mergeCell ref="F8:L9"/>
  </mergeCells>
  <phoneticPr fontId="3"/>
  <conditionalFormatting sqref="A8:B31 D8:D31">
    <cfRule type="cellIs" dxfId="5" priority="32" operator="equal">
      <formula>""</formula>
    </cfRule>
  </conditionalFormatting>
  <printOptions horizontalCentered="1"/>
  <pageMargins left="0.25" right="0.25" top="0.75" bottom="0.75" header="0.3" footer="0.3"/>
  <pageSetup paperSize="9" scale="6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プルダウン!$F$7:$F$47</xm:f>
          </x14:formula1>
          <xm:sqref>B8:B31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697FB-71C3-4939-9708-6990385197EE}">
  <sheetPr>
    <pageSetUpPr fitToPage="1"/>
  </sheetPr>
  <dimension ref="A1:G19"/>
  <sheetViews>
    <sheetView showGridLines="0" view="pageBreakPreview" zoomScaleNormal="100" zoomScaleSheetLayoutView="100" workbookViewId="0"/>
  </sheetViews>
  <sheetFormatPr defaultColWidth="9" defaultRowHeight="13.5"/>
  <cols>
    <col min="1" max="1" width="2.375" style="266" customWidth="1"/>
    <col min="2" max="4" width="32" style="266" customWidth="1"/>
    <col min="5" max="5" width="3.625" style="284" customWidth="1"/>
    <col min="6" max="6" width="35.375" style="284" customWidth="1"/>
    <col min="7" max="7" width="35.625" style="266" customWidth="1"/>
    <col min="8" max="16384" width="9" style="266"/>
  </cols>
  <sheetData>
    <row r="1" spans="1:7" ht="15" customHeight="1">
      <c r="A1" s="262" t="s">
        <v>190</v>
      </c>
      <c r="B1" s="262"/>
      <c r="C1" s="262"/>
      <c r="D1" s="263" t="s">
        <v>163</v>
      </c>
      <c r="E1" s="264"/>
      <c r="F1" s="265" t="s">
        <v>164</v>
      </c>
    </row>
    <row r="2" spans="1:7" ht="92.25" customHeight="1">
      <c r="A2" s="267" t="s">
        <v>224</v>
      </c>
      <c r="B2" s="267"/>
      <c r="C2" s="267"/>
      <c r="D2" s="267"/>
      <c r="E2" s="264"/>
      <c r="F2" s="268"/>
    </row>
    <row r="3" spans="1:7" ht="44.1" customHeight="1">
      <c r="A3" s="262"/>
      <c r="B3" s="262"/>
      <c r="C3" s="263" t="s">
        <v>264</v>
      </c>
      <c r="D3" s="269" t="str">
        <f>'別添１　事業者基本情報【共同申請参加事業者】'!C4</f>
        <v>東京都△△△区●●１丁目１番１号
△△△ビル７階</v>
      </c>
      <c r="E3" s="264"/>
      <c r="F3" s="268" t="s">
        <v>165</v>
      </c>
    </row>
    <row r="4" spans="1:7" ht="21" customHeight="1">
      <c r="A4" s="262"/>
      <c r="B4" s="262"/>
      <c r="C4" s="263" t="s">
        <v>166</v>
      </c>
      <c r="D4" s="269" t="str">
        <f>'別添１　事業者基本情報【共同申請参加事業者】'!C3</f>
        <v>株式会社△△△</v>
      </c>
      <c r="E4" s="264"/>
      <c r="F4" s="268" t="s">
        <v>165</v>
      </c>
    </row>
    <row r="5" spans="1:7" ht="48.95" customHeight="1">
      <c r="A5" s="262"/>
      <c r="B5" s="262"/>
      <c r="C5" s="263" t="s">
        <v>167</v>
      </c>
      <c r="D5" s="269"/>
      <c r="E5" s="270" t="s">
        <v>59</v>
      </c>
      <c r="F5" s="271" t="s">
        <v>248</v>
      </c>
      <c r="G5" s="272"/>
    </row>
    <row r="6" spans="1:7">
      <c r="A6" s="262"/>
      <c r="B6" s="262"/>
      <c r="C6" s="262"/>
      <c r="D6" s="262"/>
      <c r="E6" s="264"/>
      <c r="F6" s="273"/>
    </row>
    <row r="7" spans="1:7" ht="75" customHeight="1">
      <c r="A7" s="262"/>
      <c r="B7" s="262"/>
      <c r="C7" s="274" t="s">
        <v>168</v>
      </c>
      <c r="D7" s="275"/>
      <c r="E7" s="264"/>
      <c r="F7" s="268" t="s">
        <v>227</v>
      </c>
    </row>
    <row r="8" spans="1:7" ht="100.5" customHeight="1">
      <c r="A8" s="276" t="str">
        <f>IF('別添１　事業者基本情報【幹事社、コンソーシアム参加事業'!C3="","　標題に掲げる補助金事業について、交付規程第４条および交付申請書、公募要領にて定める事業要件、SIIが掲げる条件等を確認し、幹事社■■■■と本事業に共同で申請することを本書を以て確認します。
※■■■■に「（別添１）事業者基本情報」シートの幹事社名が入ります。","　標題に掲げる補助金事業について、交付規程第４条および交付申請書、公募要領にて定める事業要件、SIIが掲げる条件等を確認し、"&amp;'別添１　事業者基本情報【幹事社、コンソーシアム参加事業'!C3&amp;"と本事業に共同で申請することを本書を以て確認します。")</f>
        <v>　標題に掲げる補助金事業について、交付規程第４条および交付申請書、公募要領にて定める事業要件、SIIが掲げる条件等を確認し、株式会社●●●と本事業に共同で申請することを本書を以て確認します。</v>
      </c>
      <c r="B8" s="276"/>
      <c r="C8" s="276"/>
      <c r="D8" s="276"/>
      <c r="E8" s="264"/>
      <c r="F8" s="268"/>
    </row>
    <row r="9" spans="1:7">
      <c r="A9" s="262"/>
      <c r="B9" s="262"/>
      <c r="C9" s="262"/>
      <c r="D9" s="262"/>
      <c r="E9" s="264"/>
      <c r="F9" s="268"/>
    </row>
    <row r="10" spans="1:7" s="279" customFormat="1">
      <c r="A10" s="262"/>
      <c r="B10" s="262"/>
      <c r="C10" s="262"/>
      <c r="D10" s="262"/>
      <c r="E10" s="277"/>
      <c r="F10" s="278"/>
    </row>
    <row r="11" spans="1:7" s="279" customFormat="1">
      <c r="A11" s="262"/>
      <c r="B11" s="280"/>
      <c r="C11" s="280"/>
      <c r="D11" s="280"/>
      <c r="E11" s="281"/>
      <c r="F11" s="282"/>
    </row>
    <row r="12" spans="1:7" s="279" customFormat="1">
      <c r="A12" s="262"/>
      <c r="B12" s="280"/>
      <c r="C12" s="281"/>
      <c r="D12" s="281"/>
      <c r="E12" s="281"/>
      <c r="F12" s="283"/>
    </row>
    <row r="13" spans="1:7" s="279" customFormat="1">
      <c r="A13" s="262"/>
      <c r="B13" s="280"/>
      <c r="C13" s="281"/>
      <c r="D13" s="281"/>
      <c r="E13" s="281"/>
      <c r="F13" s="283"/>
    </row>
    <row r="14" spans="1:7" s="279" customFormat="1">
      <c r="A14" s="262"/>
      <c r="B14" s="280"/>
      <c r="C14" s="280"/>
      <c r="D14" s="280"/>
      <c r="E14" s="281"/>
      <c r="F14" s="282"/>
    </row>
    <row r="15" spans="1:7" s="279" customFormat="1">
      <c r="A15" s="262"/>
      <c r="B15" s="280"/>
      <c r="C15" s="281"/>
      <c r="D15" s="281"/>
      <c r="E15" s="281"/>
      <c r="F15" s="283"/>
    </row>
    <row r="16" spans="1:7" s="279" customFormat="1">
      <c r="A16" s="262"/>
      <c r="B16" s="280"/>
      <c r="C16" s="280"/>
      <c r="D16" s="280"/>
      <c r="E16" s="281"/>
      <c r="F16" s="282"/>
    </row>
    <row r="17" spans="1:5">
      <c r="A17" s="262"/>
      <c r="B17" s="262"/>
      <c r="C17" s="262"/>
      <c r="D17" s="262"/>
      <c r="E17" s="264"/>
    </row>
    <row r="18" spans="1:5">
      <c r="A18" s="262"/>
      <c r="B18" s="262"/>
      <c r="C18" s="262"/>
      <c r="D18" s="285" t="s">
        <v>169</v>
      </c>
      <c r="E18" s="264"/>
    </row>
    <row r="19" spans="1:5">
      <c r="A19" s="262"/>
      <c r="B19" s="262"/>
      <c r="C19" s="262"/>
      <c r="D19" s="262"/>
      <c r="E19" s="264"/>
    </row>
  </sheetData>
  <sheetProtection algorithmName="SHA-512" hashValue="QLcK9rfwUMFIpwQ6g4yk3SyHpu0TWKjCBAeDSJ/mwH/KgGgfGqRuMYk6TQoIGhPHozxk6tk0XBXgy1htrDh7SQ==" saltValue="3Bh6X0owGO3owoME6vcwQw==" spinCount="100000" sheet="1" formatCells="0" formatColumns="0" formatRows="0"/>
  <dataConsolidate/>
  <mergeCells count="2">
    <mergeCell ref="A2:D2"/>
    <mergeCell ref="A8:D8"/>
  </mergeCells>
  <phoneticPr fontId="3"/>
  <conditionalFormatting sqref="D5">
    <cfRule type="expression" dxfId="4" priority="2">
      <formula>$D$5=""</formula>
    </cfRule>
  </conditionalFormatting>
  <conditionalFormatting sqref="D3:D4">
    <cfRule type="cellIs" dxfId="3" priority="1" operator="equal">
      <formula>""</formula>
    </cfRule>
  </conditionalFormatting>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430D-A003-43D6-8572-0CC1F157AE45}">
  <dimension ref="A1:J38"/>
  <sheetViews>
    <sheetView view="pageBreakPreview" zoomScale="85" zoomScaleNormal="100" zoomScaleSheetLayoutView="85" workbookViewId="0"/>
  </sheetViews>
  <sheetFormatPr defaultRowHeight="13.5"/>
  <cols>
    <col min="1" max="1" width="2.375" style="121" customWidth="1"/>
    <col min="2" max="2" width="32.75" style="121" customWidth="1"/>
    <col min="3" max="3" width="32" style="121" customWidth="1"/>
    <col min="4" max="4" width="40.625" style="121" customWidth="1"/>
    <col min="5" max="16384" width="9" style="121"/>
  </cols>
  <sheetData>
    <row r="1" spans="1:10">
      <c r="A1" s="10" t="s">
        <v>198</v>
      </c>
      <c r="B1" s="10"/>
      <c r="C1" s="10"/>
      <c r="D1" s="286" t="s">
        <v>186</v>
      </c>
      <c r="E1" s="37" t="s">
        <v>185</v>
      </c>
    </row>
    <row r="2" spans="1:10">
      <c r="A2" s="10"/>
      <c r="B2" s="10"/>
      <c r="C2" s="10"/>
      <c r="D2" s="286" t="s">
        <v>163</v>
      </c>
    </row>
    <row r="3" spans="1:10" ht="68.25" customHeight="1">
      <c r="A3" s="287" t="s">
        <v>219</v>
      </c>
      <c r="B3" s="288"/>
      <c r="C3" s="288"/>
      <c r="D3" s="288"/>
    </row>
    <row r="4" spans="1:10">
      <c r="A4" s="288" t="s">
        <v>184</v>
      </c>
      <c r="B4" s="288"/>
      <c r="C4" s="289"/>
      <c r="D4" s="289"/>
    </row>
    <row r="5" spans="1:10">
      <c r="A5" s="289"/>
      <c r="B5" s="290" t="s">
        <v>62</v>
      </c>
      <c r="C5" s="290"/>
      <c r="D5" s="289"/>
    </row>
    <row r="6" spans="1:10" ht="48" customHeight="1">
      <c r="A6" s="290"/>
      <c r="B6" s="290"/>
      <c r="C6" s="286" t="s">
        <v>85</v>
      </c>
      <c r="D6" s="291" t="str">
        <f>'別添１　事業者基本情報【幹事社、コンソーシアム参加事業'!C4</f>
        <v>東京都△△△区●●１丁目１番１号
●●●ビル７階</v>
      </c>
      <c r="E6" s="121" t="s">
        <v>202</v>
      </c>
    </row>
    <row r="7" spans="1:10" ht="35.25" customHeight="1">
      <c r="A7" s="10"/>
      <c r="B7" s="10"/>
      <c r="C7" s="286" t="s">
        <v>166</v>
      </c>
      <c r="D7" s="291" t="str">
        <f>'別添１　事業者基本情報【幹事社、コンソーシアム参加事業'!C3</f>
        <v>株式会社●●●</v>
      </c>
      <c r="E7" s="121" t="s">
        <v>202</v>
      </c>
    </row>
    <row r="8" spans="1:10">
      <c r="A8" s="10"/>
      <c r="B8" s="10"/>
      <c r="C8" s="286" t="s">
        <v>246</v>
      </c>
      <c r="D8" s="292"/>
    </row>
    <row r="9" spans="1:10">
      <c r="A9" s="10"/>
      <c r="B9" s="10"/>
      <c r="C9" s="286" t="s">
        <v>183</v>
      </c>
      <c r="D9" s="292"/>
    </row>
    <row r="10" spans="1:10" ht="13.5" customHeight="1">
      <c r="A10" s="10"/>
      <c r="B10" s="10"/>
      <c r="C10" s="10"/>
      <c r="D10" s="286" t="s">
        <v>59</v>
      </c>
      <c r="E10" s="293" t="s">
        <v>272</v>
      </c>
      <c r="F10" s="293"/>
      <c r="G10" s="293"/>
      <c r="H10" s="293"/>
      <c r="I10" s="293"/>
      <c r="J10" s="293"/>
    </row>
    <row r="11" spans="1:10">
      <c r="A11" s="10"/>
      <c r="B11" s="10"/>
      <c r="C11" s="10"/>
      <c r="D11" s="294"/>
      <c r="E11" s="293"/>
      <c r="F11" s="293"/>
      <c r="G11" s="293"/>
      <c r="H11" s="293"/>
      <c r="I11" s="293"/>
      <c r="J11" s="293"/>
    </row>
    <row r="12" spans="1:10" ht="91.5" customHeight="1">
      <c r="A12" s="295" t="s">
        <v>244</v>
      </c>
      <c r="B12" s="295"/>
      <c r="C12" s="295"/>
      <c r="D12" s="295"/>
    </row>
    <row r="13" spans="1:10">
      <c r="A13" s="10"/>
      <c r="B13" s="10"/>
      <c r="C13" s="10"/>
      <c r="D13" s="296"/>
    </row>
    <row r="14" spans="1:10">
      <c r="A14" s="10" t="s">
        <v>182</v>
      </c>
      <c r="B14" s="10"/>
      <c r="C14" s="10"/>
      <c r="D14" s="296"/>
    </row>
    <row r="15" spans="1:10">
      <c r="A15" s="10" t="s">
        <v>181</v>
      </c>
      <c r="B15" s="10"/>
      <c r="C15" s="10"/>
      <c r="D15" s="296"/>
    </row>
    <row r="16" spans="1:10" ht="33" customHeight="1">
      <c r="A16" s="10"/>
      <c r="B16" s="295" t="s">
        <v>250</v>
      </c>
      <c r="C16" s="295"/>
      <c r="D16" s="295"/>
    </row>
    <row r="17" spans="1:4">
      <c r="A17" s="10" t="s">
        <v>180</v>
      </c>
      <c r="B17" s="10"/>
      <c r="C17" s="10"/>
      <c r="D17" s="296"/>
    </row>
    <row r="18" spans="1:4" ht="24" customHeight="1">
      <c r="A18" s="10"/>
      <c r="B18" s="295" t="s">
        <v>179</v>
      </c>
      <c r="C18" s="295"/>
      <c r="D18" s="295"/>
    </row>
    <row r="19" spans="1:4">
      <c r="A19" s="10" t="s">
        <v>178</v>
      </c>
      <c r="B19" s="10"/>
      <c r="C19" s="10"/>
      <c r="D19" s="296"/>
    </row>
    <row r="20" spans="1:4">
      <c r="A20" s="10"/>
      <c r="B20" s="295" t="s">
        <v>177</v>
      </c>
      <c r="C20" s="295"/>
      <c r="D20" s="295"/>
    </row>
    <row r="21" spans="1:4">
      <c r="A21" s="10" t="s">
        <v>176</v>
      </c>
      <c r="B21" s="10"/>
      <c r="C21" s="10"/>
      <c r="D21" s="296"/>
    </row>
    <row r="22" spans="1:4">
      <c r="A22" s="10"/>
      <c r="B22" s="295" t="s">
        <v>175</v>
      </c>
      <c r="C22" s="295"/>
      <c r="D22" s="295"/>
    </row>
    <row r="23" spans="1:4">
      <c r="A23" s="10" t="s">
        <v>174</v>
      </c>
      <c r="B23" s="10"/>
      <c r="C23" s="10"/>
      <c r="D23" s="296"/>
    </row>
    <row r="24" spans="1:4" ht="33.75" customHeight="1">
      <c r="A24" s="10"/>
      <c r="B24" s="295" t="s">
        <v>245</v>
      </c>
      <c r="C24" s="295"/>
      <c r="D24" s="295"/>
    </row>
    <row r="25" spans="1:4">
      <c r="A25" s="10"/>
      <c r="B25" s="10"/>
      <c r="C25" s="10"/>
      <c r="D25" s="296"/>
    </row>
    <row r="26" spans="1:4">
      <c r="A26" s="10" t="s">
        <v>173</v>
      </c>
      <c r="B26" s="10"/>
      <c r="C26" s="10"/>
      <c r="D26" s="296"/>
    </row>
    <row r="27" spans="1:4">
      <c r="A27" s="10" t="s">
        <v>172</v>
      </c>
      <c r="B27" s="10"/>
      <c r="C27" s="10"/>
      <c r="D27" s="296"/>
    </row>
    <row r="28" spans="1:4" ht="33" customHeight="1">
      <c r="A28" s="10"/>
      <c r="B28" s="295" t="s">
        <v>220</v>
      </c>
      <c r="C28" s="290"/>
      <c r="D28" s="290"/>
    </row>
    <row r="29" spans="1:4">
      <c r="A29" s="10" t="s">
        <v>171</v>
      </c>
      <c r="B29" s="10"/>
      <c r="C29" s="10"/>
      <c r="D29" s="10"/>
    </row>
    <row r="30" spans="1:4">
      <c r="A30" s="10"/>
      <c r="B30" s="290" t="s">
        <v>170</v>
      </c>
      <c r="C30" s="290"/>
      <c r="D30" s="290"/>
    </row>
    <row r="31" spans="1:4">
      <c r="A31" s="10"/>
      <c r="B31" s="10"/>
      <c r="C31" s="10"/>
      <c r="D31" s="10"/>
    </row>
    <row r="32" spans="1:4" ht="19.5" customHeight="1">
      <c r="A32" s="10" t="s">
        <v>229</v>
      </c>
      <c r="B32" s="10"/>
      <c r="C32" s="10"/>
      <c r="D32" s="10"/>
    </row>
    <row r="33" spans="1:4" ht="33.75" customHeight="1">
      <c r="A33" s="10"/>
      <c r="B33" s="297" t="s">
        <v>60</v>
      </c>
      <c r="C33" s="297" t="s">
        <v>247</v>
      </c>
      <c r="D33" s="297" t="s">
        <v>8</v>
      </c>
    </row>
    <row r="34" spans="1:4" ht="33" customHeight="1">
      <c r="A34" s="10"/>
      <c r="B34" s="298" t="s">
        <v>350</v>
      </c>
      <c r="C34" s="298" t="s">
        <v>348</v>
      </c>
      <c r="D34" s="298" t="s">
        <v>349</v>
      </c>
    </row>
    <row r="35" spans="1:4" ht="33" customHeight="1">
      <c r="A35" s="10"/>
      <c r="B35" s="298" t="s">
        <v>351</v>
      </c>
      <c r="C35" s="298" t="s">
        <v>347</v>
      </c>
      <c r="D35" s="298" t="s">
        <v>352</v>
      </c>
    </row>
    <row r="36" spans="1:4" ht="33" customHeight="1">
      <c r="A36" s="10"/>
      <c r="B36" s="299"/>
      <c r="C36" s="299"/>
      <c r="D36" s="299"/>
    </row>
    <row r="37" spans="1:4" ht="33" customHeight="1">
      <c r="A37" s="10"/>
      <c r="B37" s="299"/>
      <c r="C37" s="299"/>
      <c r="D37" s="299"/>
    </row>
    <row r="38" spans="1:4" ht="33" customHeight="1">
      <c r="A38" s="10"/>
      <c r="B38" s="299"/>
      <c r="C38" s="299"/>
      <c r="D38" s="299"/>
    </row>
  </sheetData>
  <sheetProtection algorithmName="SHA-512" hashValue="d4dx+Kg5xSBpv63ZN1M6od2/y8Epbvs39IHjHY6BNnj8vqFfAbl31OZwc6FoK8pQY56p2Y/QmH9QtrdBGJgrhw==" saltValue="1Jw57lZL/hMuKO7nhlmCtg==" spinCount="100000" sheet="1" objects="1" scenarios="1"/>
  <mergeCells count="13">
    <mergeCell ref="E10:J11"/>
    <mergeCell ref="A6:B6"/>
    <mergeCell ref="B28:D28"/>
    <mergeCell ref="B30:D30"/>
    <mergeCell ref="A3:D3"/>
    <mergeCell ref="A12:D12"/>
    <mergeCell ref="B16:D16"/>
    <mergeCell ref="B18:D18"/>
    <mergeCell ref="B20:D20"/>
    <mergeCell ref="B22:D22"/>
    <mergeCell ref="B24:D24"/>
    <mergeCell ref="A4:B4"/>
    <mergeCell ref="B5:C5"/>
  </mergeCells>
  <phoneticPr fontId="3"/>
  <conditionalFormatting sqref="D8:D9">
    <cfRule type="cellIs" dxfId="2" priority="1" operator="equal">
      <formula>""</formula>
    </cfRule>
  </conditionalFormatting>
  <pageMargins left="0.70866141732283472" right="0.51181102362204722" top="0.74803149606299213" bottom="0.74803149606299213" header="0.31496062992125984" footer="0.31496062992125984"/>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613C-AC04-4AD9-993F-FB3C267168AE}">
  <sheetPr>
    <pageSetUpPr fitToPage="1"/>
  </sheetPr>
  <dimension ref="A1:G19"/>
  <sheetViews>
    <sheetView showGridLines="0" view="pageBreakPreview" zoomScaleNormal="100" zoomScaleSheetLayoutView="100" workbookViewId="0"/>
  </sheetViews>
  <sheetFormatPr defaultColWidth="9" defaultRowHeight="13.5"/>
  <cols>
    <col min="1" max="1" width="2.375" style="266" customWidth="1"/>
    <col min="2" max="4" width="32" style="266" customWidth="1"/>
    <col min="5" max="5" width="3.625" style="284" customWidth="1"/>
    <col min="6" max="6" width="35.375" style="284" customWidth="1"/>
    <col min="7" max="7" width="17.875" style="266" customWidth="1"/>
    <col min="8" max="16384" width="9" style="266"/>
  </cols>
  <sheetData>
    <row r="1" spans="1:7" ht="15" customHeight="1">
      <c r="A1" s="262" t="s">
        <v>199</v>
      </c>
      <c r="B1" s="262"/>
      <c r="C1" s="262"/>
      <c r="D1" s="263" t="s">
        <v>163</v>
      </c>
      <c r="E1" s="264"/>
      <c r="F1" s="265" t="s">
        <v>164</v>
      </c>
    </row>
    <row r="2" spans="1:7" ht="92.25" customHeight="1">
      <c r="A2" s="267" t="s">
        <v>225</v>
      </c>
      <c r="B2" s="267"/>
      <c r="C2" s="267"/>
      <c r="D2" s="267"/>
      <c r="E2" s="264"/>
      <c r="F2" s="268"/>
    </row>
    <row r="3" spans="1:7" ht="27" customHeight="1">
      <c r="A3" s="300"/>
      <c r="B3" s="300"/>
      <c r="C3" s="285" t="s">
        <v>263</v>
      </c>
      <c r="D3" s="269" t="s">
        <v>353</v>
      </c>
      <c r="E3" s="264"/>
      <c r="F3" s="268" t="s">
        <v>217</v>
      </c>
    </row>
    <row r="4" spans="1:7" ht="44.1" customHeight="1">
      <c r="A4" s="262"/>
      <c r="B4" s="262"/>
      <c r="C4" s="263" t="s">
        <v>238</v>
      </c>
      <c r="D4" s="269" t="str">
        <f>'別添１　事業者基本情報【共同申請参加事業者】'!C4</f>
        <v>東京都△△△区●●１丁目１番１号
△△△ビル７階</v>
      </c>
      <c r="E4" s="264"/>
      <c r="F4" s="268" t="s">
        <v>165</v>
      </c>
    </row>
    <row r="5" spans="1:7" ht="21" customHeight="1">
      <c r="A5" s="262"/>
      <c r="B5" s="262"/>
      <c r="C5" s="263" t="s">
        <v>166</v>
      </c>
      <c r="D5" s="269" t="str">
        <f>'別添１　事業者基本情報【共同申請参加事業者】'!C3</f>
        <v>株式会社△△△</v>
      </c>
      <c r="E5" s="264"/>
      <c r="F5" s="268" t="s">
        <v>165</v>
      </c>
    </row>
    <row r="6" spans="1:7" ht="48.95" customHeight="1">
      <c r="A6" s="262"/>
      <c r="B6" s="262"/>
      <c r="C6" s="263" t="s">
        <v>167</v>
      </c>
      <c r="D6" s="281"/>
      <c r="E6" s="270" t="s">
        <v>59</v>
      </c>
      <c r="F6" s="301" t="s">
        <v>248</v>
      </c>
      <c r="G6" s="301"/>
    </row>
    <row r="7" spans="1:7">
      <c r="A7" s="262"/>
      <c r="B7" s="262"/>
      <c r="C7" s="262"/>
      <c r="D7" s="262"/>
      <c r="E7" s="264"/>
      <c r="F7" s="273"/>
    </row>
    <row r="8" spans="1:7" ht="75" customHeight="1">
      <c r="A8" s="262"/>
      <c r="B8" s="262"/>
      <c r="C8" s="274" t="s">
        <v>168</v>
      </c>
      <c r="D8" s="275"/>
      <c r="E8" s="264"/>
      <c r="F8" s="268" t="s">
        <v>218</v>
      </c>
    </row>
    <row r="9" spans="1:7" ht="100.5" customHeight="1">
      <c r="A9" s="276" t="str">
        <f>IF(D3="","　標題に掲げる補助金事業について、交付規程第４条および交付申請書、公募要領にて定める事業要件、SIIが掲げる条件等を確認し、■■■■を幹事社とするコンソーシアムに参加することを本書を以て確認します。
※■■■■に上記へご記入頂いた幹事社名が入ります","　標題に掲げる補助金事業について、交付規程第４条および交付申請書、公募要領にて定める事業要件、SIIが掲げる条件等を確認し、"&amp;D3&amp;"を幹事会社とするコンソーシアムに参加することを本書を以て確認します。")</f>
        <v>　標題に掲げる補助金事業について、交付規程第４条および交付申請書、公募要領にて定める事業要件、SIIが掲げる条件等を確認し、株式会社●●●を幹事会社とするコンソーシアムに参加することを本書を以て確認します。</v>
      </c>
      <c r="B9" s="276"/>
      <c r="C9" s="276"/>
      <c r="D9" s="276"/>
      <c r="E9" s="264"/>
      <c r="F9" s="268"/>
    </row>
    <row r="10" spans="1:7">
      <c r="A10" s="262"/>
      <c r="B10" s="262"/>
      <c r="C10" s="262"/>
      <c r="D10" s="262"/>
      <c r="E10" s="264"/>
      <c r="F10" s="268"/>
    </row>
    <row r="11" spans="1:7" s="279" customFormat="1">
      <c r="A11" s="262"/>
      <c r="B11" s="262"/>
      <c r="C11" s="262"/>
      <c r="D11" s="262"/>
      <c r="E11" s="277"/>
      <c r="F11" s="278"/>
    </row>
    <row r="12" spans="1:7" s="279" customFormat="1">
      <c r="A12" s="262"/>
      <c r="B12" s="280"/>
      <c r="C12" s="280"/>
      <c r="D12" s="280"/>
      <c r="E12" s="281"/>
      <c r="F12" s="282"/>
    </row>
    <row r="13" spans="1:7" s="279" customFormat="1">
      <c r="A13" s="262"/>
      <c r="B13" s="280"/>
      <c r="C13" s="281"/>
      <c r="D13" s="281"/>
      <c r="E13" s="281"/>
      <c r="F13" s="283"/>
    </row>
    <row r="14" spans="1:7" s="279" customFormat="1">
      <c r="A14" s="262"/>
      <c r="B14" s="280"/>
      <c r="C14" s="280"/>
      <c r="D14" s="280"/>
      <c r="E14" s="281"/>
      <c r="F14" s="282"/>
    </row>
    <row r="15" spans="1:7" s="279" customFormat="1">
      <c r="A15" s="262"/>
      <c r="B15" s="280"/>
      <c r="C15" s="281"/>
      <c r="D15" s="281"/>
      <c r="E15" s="281"/>
      <c r="F15" s="283"/>
    </row>
    <row r="16" spans="1:7" s="279" customFormat="1">
      <c r="A16" s="262"/>
      <c r="B16" s="280"/>
      <c r="C16" s="280"/>
      <c r="D16" s="280"/>
      <c r="E16" s="281"/>
      <c r="F16" s="282"/>
    </row>
    <row r="17" spans="1:5">
      <c r="A17" s="262"/>
      <c r="B17" s="262"/>
      <c r="C17" s="262"/>
      <c r="D17" s="262"/>
      <c r="E17" s="264"/>
    </row>
    <row r="18" spans="1:5">
      <c r="A18" s="262"/>
      <c r="B18" s="262"/>
      <c r="C18" s="262"/>
      <c r="D18" s="285" t="s">
        <v>169</v>
      </c>
      <c r="E18" s="264"/>
    </row>
    <row r="19" spans="1:5">
      <c r="A19" s="262"/>
      <c r="B19" s="262"/>
      <c r="C19" s="262"/>
      <c r="D19" s="262"/>
      <c r="E19" s="264"/>
    </row>
  </sheetData>
  <sheetProtection algorithmName="SHA-512" hashValue="/P8d5sI4MuvKKJd9bHLcVMQQPiyHpMBHBcxTUogriSvAqQa+Hrr3tPyiE9AwqpkPKIJxG2Bd6EkkvynxBiuo0Q==" saltValue="mlAqHcr04QIWNzCVYs+Xvw==" spinCount="100000" sheet="1" formatCells="0" formatColumns="0" formatRows="0"/>
  <dataConsolidate/>
  <mergeCells count="3">
    <mergeCell ref="A2:D2"/>
    <mergeCell ref="A9:D9"/>
    <mergeCell ref="F6:G6"/>
  </mergeCells>
  <phoneticPr fontId="3"/>
  <conditionalFormatting sqref="D6">
    <cfRule type="expression" dxfId="1" priority="2">
      <formula>$D$6=""</formula>
    </cfRule>
  </conditionalFormatting>
  <conditionalFormatting sqref="D3">
    <cfRule type="cellIs" dxfId="0" priority="1" operator="equal">
      <formula>""</formula>
    </cfRule>
  </conditionalFormatting>
  <pageMargins left="0.7" right="0.7"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zoomScale="90" zoomScaleNormal="90" workbookViewId="0">
      <selection activeCell="F14" sqref="F14"/>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workbookViewId="0">
      <selection activeCell="E2" sqref="E2"/>
    </sheetView>
  </sheetViews>
  <sheetFormatPr defaultRowHeight="13.5"/>
  <cols>
    <col min="3" max="3" width="38.875" customWidth="1"/>
    <col min="6" max="6" width="32.5" customWidth="1"/>
  </cols>
  <sheetData>
    <row r="1" spans="1:6">
      <c r="E1" s="79" t="s">
        <v>38</v>
      </c>
    </row>
    <row r="2" spans="1:6">
      <c r="B2" t="s">
        <v>36</v>
      </c>
      <c r="C2" t="s">
        <v>45</v>
      </c>
      <c r="D2" t="s">
        <v>53</v>
      </c>
      <c r="E2" t="s">
        <v>54</v>
      </c>
    </row>
    <row r="3" spans="1:6">
      <c r="C3" t="s">
        <v>153</v>
      </c>
      <c r="E3" t="s">
        <v>55</v>
      </c>
    </row>
    <row r="4" spans="1:6">
      <c r="C4" s="6" t="s">
        <v>46</v>
      </c>
      <c r="E4" t="s">
        <v>56</v>
      </c>
    </row>
    <row r="5" spans="1:6">
      <c r="C5" t="s">
        <v>47</v>
      </c>
      <c r="E5" t="s">
        <v>58</v>
      </c>
    </row>
    <row r="7" spans="1:6">
      <c r="A7" t="s">
        <v>155</v>
      </c>
      <c r="B7">
        <v>0</v>
      </c>
      <c r="C7" s="5" t="str">
        <f>IFERROR(VLOOKUP(B7,'別添２－１人件費単価計算書【幹事社、コンソーシアム参加事業者】'!$A$16:$H$67,2,FALSE),"")</f>
        <v/>
      </c>
      <c r="D7" t="s">
        <v>156</v>
      </c>
      <c r="E7">
        <v>0</v>
      </c>
      <c r="F7" s="5" t="str">
        <f>IFERROR(VLOOKUP(E7,'別添２－1　人件費単価計算書【共同申請参加事業者】'!$A$16:$H$67,2,FALSE),"")</f>
        <v/>
      </c>
    </row>
    <row r="8" spans="1:6">
      <c r="B8">
        <v>1</v>
      </c>
      <c r="C8" s="5" t="str">
        <f>IFERROR(VLOOKUP(B8,'別添２－１人件費単価計算書【幹事社、コンソーシアム参加事業者】'!$A$16:$H$67,2,FALSE),"")</f>
        <v>○○ ○○</v>
      </c>
      <c r="E8">
        <v>1</v>
      </c>
      <c r="F8" s="5" t="str">
        <f>IFERROR(VLOOKUP(E8,'別添２－1　人件費単価計算書【共同申請参加事業者】'!$A$16:$H$67,2,FALSE),"")</f>
        <v>○○ ○○</v>
      </c>
    </row>
    <row r="9" spans="1:6">
      <c r="B9">
        <v>2</v>
      </c>
      <c r="C9" s="5" t="str">
        <f>IFERROR(VLOOKUP(B9,'別添２－１人件費単価計算書【幹事社、コンソーシアム参加事業者】'!$A$16:$H$67,2,FALSE),"")</f>
        <v>○○ ○○</v>
      </c>
      <c r="E9">
        <v>2</v>
      </c>
      <c r="F9" s="5" t="str">
        <f>IFERROR(VLOOKUP(E9,'別添２－1　人件費単価計算書【共同申請参加事業者】'!$A$16:$H$67,2,FALSE),"")</f>
        <v>○○ ○○</v>
      </c>
    </row>
    <row r="10" spans="1:6">
      <c r="B10">
        <v>3</v>
      </c>
      <c r="C10" s="5" t="str">
        <f>IFERROR(VLOOKUP(B10,'別添２－１人件費単価計算書【幹事社、コンソーシアム参加事業者】'!$A$16:$H$67,2,FALSE),"")</f>
        <v>○○ ○○</v>
      </c>
      <c r="E10">
        <v>3</v>
      </c>
      <c r="F10" s="5" t="str">
        <f>IFERROR(VLOOKUP(E10,'別添２－1　人件費単価計算書【共同申請参加事業者】'!$A$16:$H$67,2,FALSE),"")</f>
        <v>○○ ○○</v>
      </c>
    </row>
    <row r="11" spans="1:6">
      <c r="B11">
        <v>4</v>
      </c>
      <c r="C11" s="5" t="str">
        <f>IFERROR(VLOOKUP(B11,'別添２－１人件費単価計算書【幹事社、コンソーシアム参加事業者】'!$A$16:$H$67,2,FALSE),"")</f>
        <v>○○ ○○</v>
      </c>
      <c r="E11">
        <v>4</v>
      </c>
      <c r="F11" s="5" t="str">
        <f>IFERROR(VLOOKUP(E11,'別添２－1　人件費単価計算書【共同申請参加事業者】'!$A$16:$H$67,2,FALSE),"")</f>
        <v>○○ ○○</v>
      </c>
    </row>
    <row r="12" spans="1:6">
      <c r="B12">
        <v>5</v>
      </c>
      <c r="C12" s="5" t="str">
        <f>IFERROR(VLOOKUP(B12,'別添２－１人件費単価計算書【幹事社、コンソーシアム参加事業者】'!$A$16:$H$67,2,FALSE),"")</f>
        <v>●● 三郎</v>
      </c>
      <c r="E12">
        <v>5</v>
      </c>
      <c r="F12" s="5" t="str">
        <f>IFERROR(VLOOKUP(E12,'別添２－1　人件費単価計算書【共同申請参加事業者】'!$A$16:$H$67,2,FALSE),"")</f>
        <v>●● 三郎</v>
      </c>
    </row>
    <row r="13" spans="1:6">
      <c r="B13">
        <v>6</v>
      </c>
      <c r="C13" s="5" t="str">
        <f>IFERROR(VLOOKUP(B13,'別添２－１人件費単価計算書【幹事社、コンソーシアム参加事業者】'!$A$16:$H$67,2,FALSE),"")</f>
        <v>◆◆ 四朗</v>
      </c>
      <c r="E13">
        <v>6</v>
      </c>
      <c r="F13" s="5" t="str">
        <f>IFERROR(VLOOKUP(E13,'別添２－1　人件費単価計算書【共同申請参加事業者】'!$A$16:$H$67,2,FALSE),"")</f>
        <v>◆◆ 四朗</v>
      </c>
    </row>
    <row r="14" spans="1:6">
      <c r="B14">
        <v>7</v>
      </c>
      <c r="C14" s="5" t="str">
        <f>IFERROR(VLOOKUP(B14,'別添２－１人件費単価計算書【幹事社、コンソーシアム参加事業者】'!$A$16:$H$67,2,FALSE),"")</f>
        <v/>
      </c>
      <c r="E14">
        <v>7</v>
      </c>
      <c r="F14" s="5" t="str">
        <f>IFERROR(VLOOKUP(E14,'別添２－1　人件費単価計算書【共同申請参加事業者】'!$A$16:$H$67,2,FALSE),"")</f>
        <v/>
      </c>
    </row>
    <row r="15" spans="1:6">
      <c r="B15">
        <v>8</v>
      </c>
      <c r="C15" s="5" t="str">
        <f>IFERROR(VLOOKUP(B15,'別添２－１人件費単価計算書【幹事社、コンソーシアム参加事業者】'!$A$16:$H$67,2,FALSE),"")</f>
        <v/>
      </c>
      <c r="E15">
        <v>8</v>
      </c>
      <c r="F15" s="5" t="str">
        <f>IFERROR(VLOOKUP(E15,'別添２－1　人件費単価計算書【共同申請参加事業者】'!$A$16:$H$67,2,FALSE),"")</f>
        <v/>
      </c>
    </row>
    <row r="16" spans="1:6">
      <c r="B16">
        <v>9</v>
      </c>
      <c r="C16" s="5" t="str">
        <f>IFERROR(VLOOKUP(B16,'別添２－１人件費単価計算書【幹事社、コンソーシアム参加事業者】'!$A$16:$H$67,2,FALSE),"")</f>
        <v/>
      </c>
      <c r="E16">
        <v>9</v>
      </c>
      <c r="F16" s="5" t="str">
        <f>IFERROR(VLOOKUP(E16,'別添２－1　人件費単価計算書【共同申請参加事業者】'!$A$16:$H$67,2,FALSE),"")</f>
        <v/>
      </c>
    </row>
    <row r="17" spans="2:6">
      <c r="B17">
        <v>10</v>
      </c>
      <c r="C17" s="5" t="str">
        <f>IFERROR(VLOOKUP(B17,'別添２－１人件費単価計算書【幹事社、コンソーシアム参加事業者】'!$A$16:$H$67,2,FALSE),"")</f>
        <v/>
      </c>
      <c r="E17">
        <v>10</v>
      </c>
      <c r="F17" s="5" t="str">
        <f>IFERROR(VLOOKUP(E17,'別添２－1　人件費単価計算書【共同申請参加事業者】'!$A$16:$H$67,2,FALSE),"")</f>
        <v/>
      </c>
    </row>
    <row r="18" spans="2:6">
      <c r="B18">
        <v>11</v>
      </c>
      <c r="C18" s="5" t="str">
        <f>IFERROR(VLOOKUP(B18,'別添２－１人件費単価計算書【幹事社、コンソーシアム参加事業者】'!$A$16:$H$67,2,FALSE),"")</f>
        <v/>
      </c>
      <c r="E18">
        <v>11</v>
      </c>
      <c r="F18" s="5" t="str">
        <f>IFERROR(VLOOKUP(E18,'別添２－1　人件費単価計算書【共同申請参加事業者】'!$A$16:$H$67,2,FALSE),"")</f>
        <v/>
      </c>
    </row>
    <row r="19" spans="2:6">
      <c r="B19">
        <v>12</v>
      </c>
      <c r="C19" s="5" t="str">
        <f>IFERROR(VLOOKUP(B19,'別添２－１人件費単価計算書【幹事社、コンソーシアム参加事業者】'!$A$16:$H$67,2,FALSE),"")</f>
        <v/>
      </c>
      <c r="E19">
        <v>12</v>
      </c>
      <c r="F19" s="5" t="str">
        <f>IFERROR(VLOOKUP(E19,'別添２－1　人件費単価計算書【共同申請参加事業者】'!$A$16:$H$67,2,FALSE),"")</f>
        <v/>
      </c>
    </row>
    <row r="20" spans="2:6">
      <c r="B20">
        <v>13</v>
      </c>
      <c r="C20" s="5" t="str">
        <f>IFERROR(VLOOKUP(B20,'別添２－１人件費単価計算書【幹事社、コンソーシアム参加事業者】'!$A$16:$H$67,2,FALSE),"")</f>
        <v/>
      </c>
      <c r="E20">
        <v>13</v>
      </c>
      <c r="F20" s="5" t="str">
        <f>IFERROR(VLOOKUP(E20,'別添２－1　人件費単価計算書【共同申請参加事業者】'!$A$16:$H$67,2,FALSE),"")</f>
        <v/>
      </c>
    </row>
    <row r="21" spans="2:6">
      <c r="B21">
        <v>14</v>
      </c>
      <c r="C21" s="5" t="str">
        <f>IFERROR(VLOOKUP(B21,'別添２－１人件費単価計算書【幹事社、コンソーシアム参加事業者】'!$A$16:$H$67,2,FALSE),"")</f>
        <v/>
      </c>
      <c r="E21">
        <v>14</v>
      </c>
      <c r="F21" s="5" t="str">
        <f>IFERROR(VLOOKUP(E21,'別添２－1　人件費単価計算書【共同申請参加事業者】'!$A$16:$H$67,2,FALSE),"")</f>
        <v/>
      </c>
    </row>
    <row r="22" spans="2:6">
      <c r="B22">
        <v>15</v>
      </c>
      <c r="C22" s="5" t="str">
        <f>IFERROR(VLOOKUP(B22,'別添２－１人件費単価計算書【幹事社、コンソーシアム参加事業者】'!$A$16:$H$67,2,FALSE),"")</f>
        <v/>
      </c>
      <c r="E22">
        <v>15</v>
      </c>
      <c r="F22" s="5" t="str">
        <f>IFERROR(VLOOKUP(E22,'別添２－1　人件費単価計算書【共同申請参加事業者】'!$A$16:$H$67,2,FALSE),"")</f>
        <v/>
      </c>
    </row>
    <row r="23" spans="2:6">
      <c r="B23">
        <v>16</v>
      </c>
      <c r="C23" s="5" t="str">
        <f>IFERROR(VLOOKUP(B23,'別添２－１人件費単価計算書【幹事社、コンソーシアム参加事業者】'!$A$16:$H$67,2,FALSE),"")</f>
        <v/>
      </c>
      <c r="E23">
        <v>16</v>
      </c>
      <c r="F23" s="5" t="str">
        <f>IFERROR(VLOOKUP(E23,'別添２－1　人件費単価計算書【共同申請参加事業者】'!$A$16:$H$67,2,FALSE),"")</f>
        <v/>
      </c>
    </row>
    <row r="24" spans="2:6">
      <c r="B24">
        <v>17</v>
      </c>
      <c r="C24" s="5" t="str">
        <f>IFERROR(VLOOKUP(B24,'別添２－１人件費単価計算書【幹事社、コンソーシアム参加事業者】'!$A$16:$H$67,2,FALSE),"")</f>
        <v/>
      </c>
      <c r="E24">
        <v>17</v>
      </c>
      <c r="F24" s="5" t="str">
        <f>IFERROR(VLOOKUP(E24,'別添２－1　人件費単価計算書【共同申請参加事業者】'!$A$16:$H$67,2,FALSE),"")</f>
        <v/>
      </c>
    </row>
    <row r="25" spans="2:6">
      <c r="B25">
        <v>18</v>
      </c>
      <c r="C25" s="5" t="str">
        <f>IFERROR(VLOOKUP(B25,'別添２－１人件費単価計算書【幹事社、コンソーシアム参加事業者】'!$A$16:$H$67,2,FALSE),"")</f>
        <v/>
      </c>
      <c r="E25">
        <v>18</v>
      </c>
      <c r="F25" s="5" t="str">
        <f>IFERROR(VLOOKUP(E25,'別添２－1　人件費単価計算書【共同申請参加事業者】'!$A$16:$H$67,2,FALSE),"")</f>
        <v/>
      </c>
    </row>
    <row r="26" spans="2:6">
      <c r="B26">
        <v>19</v>
      </c>
      <c r="C26" s="5" t="str">
        <f>IFERROR(VLOOKUP(B26,'別添２－１人件費単価計算書【幹事社、コンソーシアム参加事業者】'!$A$16:$H$67,2,FALSE),"")</f>
        <v/>
      </c>
      <c r="E26">
        <v>19</v>
      </c>
      <c r="F26" s="5" t="str">
        <f>IFERROR(VLOOKUP(E26,'別添２－1　人件費単価計算書【共同申請参加事業者】'!$A$16:$H$67,2,FALSE),"")</f>
        <v/>
      </c>
    </row>
    <row r="27" spans="2:6">
      <c r="B27">
        <v>20</v>
      </c>
      <c r="C27" s="5" t="str">
        <f>IFERROR(VLOOKUP(B27,'別添２－１人件費単価計算書【幹事社、コンソーシアム参加事業者】'!$A$16:$H$67,2,FALSE),"")</f>
        <v/>
      </c>
      <c r="E27">
        <v>20</v>
      </c>
      <c r="F27" s="5" t="str">
        <f>IFERROR(VLOOKUP(E27,'別添２－1　人件費単価計算書【共同申請参加事業者】'!$A$16:$H$67,2,FALSE),"")</f>
        <v/>
      </c>
    </row>
    <row r="28" spans="2:6">
      <c r="B28">
        <v>21</v>
      </c>
      <c r="C28" s="5" t="str">
        <f>IFERROR(VLOOKUP(B28,'別添２－１人件費単価計算書【幹事社、コンソーシアム参加事業者】'!$A$16:$H$67,2,FALSE),"")</f>
        <v/>
      </c>
      <c r="E28">
        <v>21</v>
      </c>
      <c r="F28" s="5" t="str">
        <f>IFERROR(VLOOKUP(E28,'別添２－1　人件費単価計算書【共同申請参加事業者】'!$A$16:$H$67,2,FALSE),"")</f>
        <v/>
      </c>
    </row>
    <row r="29" spans="2:6">
      <c r="B29">
        <v>22</v>
      </c>
      <c r="C29" s="5" t="str">
        <f>IFERROR(VLOOKUP(B29,'別添２－１人件費単価計算書【幹事社、コンソーシアム参加事業者】'!$A$16:$H$67,2,FALSE),"")</f>
        <v/>
      </c>
      <c r="E29">
        <v>22</v>
      </c>
      <c r="F29" s="5" t="str">
        <f>IFERROR(VLOOKUP(E29,'別添２－1　人件費単価計算書【共同申請参加事業者】'!$A$16:$H$67,2,FALSE),"")</f>
        <v/>
      </c>
    </row>
    <row r="30" spans="2:6">
      <c r="B30">
        <v>23</v>
      </c>
      <c r="C30" s="5" t="str">
        <f>IFERROR(VLOOKUP(B30,'別添２－１人件費単価計算書【幹事社、コンソーシアム参加事業者】'!$A$16:$H$67,2,FALSE),"")</f>
        <v/>
      </c>
      <c r="E30">
        <v>23</v>
      </c>
      <c r="F30" s="5" t="str">
        <f>IFERROR(VLOOKUP(E30,'別添２－1　人件費単価計算書【共同申請参加事業者】'!$A$16:$H$67,2,FALSE),"")</f>
        <v/>
      </c>
    </row>
    <row r="31" spans="2:6">
      <c r="B31">
        <v>24</v>
      </c>
      <c r="C31" s="5" t="str">
        <f>IFERROR(VLOOKUP(B31,'別添２－１人件費単価計算書【幹事社、コンソーシアム参加事業者】'!$A$16:$H$67,2,FALSE),"")</f>
        <v/>
      </c>
      <c r="E31">
        <v>24</v>
      </c>
      <c r="F31" s="5" t="str">
        <f>IFERROR(VLOOKUP(E31,'別添２－1　人件費単価計算書【共同申請参加事業者】'!$A$16:$H$67,2,FALSE),"")</f>
        <v/>
      </c>
    </row>
    <row r="32" spans="2:6">
      <c r="B32">
        <v>25</v>
      </c>
      <c r="C32" s="5" t="str">
        <f>IFERROR(VLOOKUP(B32,'別添２－１人件費単価計算書【幹事社、コンソーシアム参加事業者】'!$A$16:$H$67,2,FALSE),"")</f>
        <v/>
      </c>
      <c r="E32">
        <v>25</v>
      </c>
      <c r="F32" s="5" t="str">
        <f>IFERROR(VLOOKUP(E32,'別添２－1　人件費単価計算書【共同申請参加事業者】'!$A$16:$H$67,2,FALSE),"")</f>
        <v/>
      </c>
    </row>
    <row r="33" spans="2:6">
      <c r="B33">
        <v>26</v>
      </c>
      <c r="C33" s="5" t="str">
        <f>IFERROR(VLOOKUP(B33,'別添２－１人件費単価計算書【幹事社、コンソーシアム参加事業者】'!$A$16:$H$67,2,FALSE),"")</f>
        <v/>
      </c>
      <c r="E33">
        <v>26</v>
      </c>
      <c r="F33" s="5" t="str">
        <f>IFERROR(VLOOKUP(E33,'別添２－1　人件費単価計算書【共同申請参加事業者】'!$A$16:$H$67,2,FALSE),"")</f>
        <v/>
      </c>
    </row>
    <row r="34" spans="2:6">
      <c r="B34">
        <v>27</v>
      </c>
      <c r="C34" s="5" t="str">
        <f>IFERROR(VLOOKUP(B34,'別添２－１人件費単価計算書【幹事社、コンソーシアム参加事業者】'!$A$16:$H$67,2,FALSE),"")</f>
        <v/>
      </c>
      <c r="E34">
        <v>27</v>
      </c>
      <c r="F34" s="5" t="str">
        <f>IFERROR(VLOOKUP(E34,'別添２－1　人件費単価計算書【共同申請参加事業者】'!$A$16:$H$67,2,FALSE),"")</f>
        <v/>
      </c>
    </row>
    <row r="35" spans="2:6">
      <c r="B35">
        <v>28</v>
      </c>
      <c r="C35" s="5" t="str">
        <f>IFERROR(VLOOKUP(B35,'別添２－１人件費単価計算書【幹事社、コンソーシアム参加事業者】'!$A$16:$H$67,2,FALSE),"")</f>
        <v/>
      </c>
      <c r="E35">
        <v>28</v>
      </c>
      <c r="F35" s="5" t="str">
        <f>IFERROR(VLOOKUP(E35,'別添２－1　人件費単価計算書【共同申請参加事業者】'!$A$16:$H$67,2,FALSE),"")</f>
        <v/>
      </c>
    </row>
    <row r="36" spans="2:6">
      <c r="B36">
        <v>29</v>
      </c>
      <c r="C36" s="5" t="str">
        <f>IFERROR(VLOOKUP(B36,'別添２－１人件費単価計算書【幹事社、コンソーシアム参加事業者】'!$A$16:$H$67,2,FALSE),"")</f>
        <v/>
      </c>
      <c r="E36">
        <v>29</v>
      </c>
      <c r="F36" s="5" t="str">
        <f>IFERROR(VLOOKUP(E36,'別添２－1　人件費単価計算書【共同申請参加事業者】'!$A$16:$H$67,2,FALSE),"")</f>
        <v/>
      </c>
    </row>
    <row r="37" spans="2:6">
      <c r="B37">
        <v>30</v>
      </c>
      <c r="C37" s="5" t="str">
        <f>IFERROR(VLOOKUP(B37,'別添２－１人件費単価計算書【幹事社、コンソーシアム参加事業者】'!$A$16:$H$67,2,FALSE),"")</f>
        <v/>
      </c>
      <c r="E37">
        <v>30</v>
      </c>
      <c r="F37" s="5" t="str">
        <f>IFERROR(VLOOKUP(E37,'別添２－1　人件費単価計算書【共同申請参加事業者】'!$A$16:$H$67,2,FALSE),"")</f>
        <v/>
      </c>
    </row>
    <row r="38" spans="2:6">
      <c r="B38">
        <v>31</v>
      </c>
      <c r="C38" s="5" t="str">
        <f>IFERROR(VLOOKUP(B38,'別添２－１人件費単価計算書【幹事社、コンソーシアム参加事業者】'!$A$16:$H$67,2,FALSE),"")</f>
        <v/>
      </c>
      <c r="E38">
        <v>31</v>
      </c>
      <c r="F38" s="5" t="str">
        <f>IFERROR(VLOOKUP(E38,'別添２－1　人件費単価計算書【共同申請参加事業者】'!$A$16:$H$67,2,FALSE),"")</f>
        <v/>
      </c>
    </row>
    <row r="39" spans="2:6">
      <c r="B39">
        <v>32</v>
      </c>
      <c r="C39" s="5" t="str">
        <f>IFERROR(VLOOKUP(B39,'別添２－１人件費単価計算書【幹事社、コンソーシアム参加事業者】'!$A$16:$H$67,2,FALSE),"")</f>
        <v/>
      </c>
      <c r="E39">
        <v>32</v>
      </c>
      <c r="F39" s="5" t="str">
        <f>IFERROR(VLOOKUP(E39,'別添２－1　人件費単価計算書【共同申請参加事業者】'!$A$16:$H$67,2,FALSE),"")</f>
        <v/>
      </c>
    </row>
    <row r="40" spans="2:6">
      <c r="B40">
        <v>33</v>
      </c>
      <c r="C40" s="5" t="str">
        <f>IFERROR(VLOOKUP(B40,'別添２－１人件費単価計算書【幹事社、コンソーシアム参加事業者】'!$A$16:$H$67,2,FALSE),"")</f>
        <v/>
      </c>
      <c r="E40">
        <v>33</v>
      </c>
      <c r="F40" s="5" t="str">
        <f>IFERROR(VLOOKUP(E40,'別添２－1　人件費単価計算書【共同申請参加事業者】'!$A$16:$H$67,2,FALSE),"")</f>
        <v/>
      </c>
    </row>
    <row r="41" spans="2:6">
      <c r="B41">
        <v>34</v>
      </c>
      <c r="C41" s="5" t="str">
        <f>IFERROR(VLOOKUP(B41,'別添２－１人件費単価計算書【幹事社、コンソーシアム参加事業者】'!$A$16:$H$67,2,FALSE),"")</f>
        <v/>
      </c>
      <c r="E41">
        <v>34</v>
      </c>
      <c r="F41" s="5" t="str">
        <f>IFERROR(VLOOKUP(E41,'別添２－1　人件費単価計算書【共同申請参加事業者】'!$A$16:$H$67,2,FALSE),"")</f>
        <v/>
      </c>
    </row>
    <row r="42" spans="2:6">
      <c r="B42">
        <v>35</v>
      </c>
      <c r="C42" s="5" t="str">
        <f>IFERROR(VLOOKUP(B42,'別添２－１人件費単価計算書【幹事社、コンソーシアム参加事業者】'!$A$16:$H$67,2,FALSE),"")</f>
        <v/>
      </c>
      <c r="E42">
        <v>35</v>
      </c>
      <c r="F42" s="5" t="str">
        <f>IFERROR(VLOOKUP(E42,'別添２－1　人件費単価計算書【共同申請参加事業者】'!$A$16:$H$67,2,FALSE),"")</f>
        <v/>
      </c>
    </row>
    <row r="43" spans="2:6">
      <c r="B43">
        <v>36</v>
      </c>
      <c r="C43" s="5" t="str">
        <f>IFERROR(VLOOKUP(B43,'別添２－１人件費単価計算書【幹事社、コンソーシアム参加事業者】'!$A$16:$H$67,2,FALSE),"")</f>
        <v/>
      </c>
      <c r="E43">
        <v>36</v>
      </c>
      <c r="F43" s="5" t="str">
        <f>IFERROR(VLOOKUP(E43,'別添２－1　人件費単価計算書【共同申請参加事業者】'!$A$16:$H$67,2,FALSE),"")</f>
        <v/>
      </c>
    </row>
    <row r="44" spans="2:6">
      <c r="B44">
        <v>37</v>
      </c>
      <c r="C44" s="5" t="str">
        <f>IFERROR(VLOOKUP(B44,'別添２－１人件費単価計算書【幹事社、コンソーシアム参加事業者】'!$A$16:$H$67,2,FALSE),"")</f>
        <v/>
      </c>
      <c r="E44">
        <v>37</v>
      </c>
      <c r="F44" s="5" t="str">
        <f>IFERROR(VLOOKUP(E44,'別添２－1　人件費単価計算書【共同申請参加事業者】'!$A$16:$H$67,2,FALSE),"")</f>
        <v/>
      </c>
    </row>
    <row r="45" spans="2:6">
      <c r="B45">
        <v>38</v>
      </c>
      <c r="C45" s="5" t="str">
        <f>IFERROR(VLOOKUP(B45,'別添２－１人件費単価計算書【幹事社、コンソーシアム参加事業者】'!$A$16:$H$67,2,FALSE),"")</f>
        <v/>
      </c>
      <c r="E45">
        <v>38</v>
      </c>
      <c r="F45" s="5" t="str">
        <f>IFERROR(VLOOKUP(E45,'別添２－1　人件費単価計算書【共同申請参加事業者】'!$A$16:$H$67,2,FALSE),"")</f>
        <v/>
      </c>
    </row>
    <row r="46" spans="2:6">
      <c r="B46">
        <v>39</v>
      </c>
      <c r="C46" s="5" t="str">
        <f>IFERROR(VLOOKUP(B46,'別添２－１人件費単価計算書【幹事社、コンソーシアム参加事業者】'!$A$16:$H$67,2,FALSE),"")</f>
        <v/>
      </c>
      <c r="E46">
        <v>39</v>
      </c>
      <c r="F46" s="5" t="str">
        <f>IFERROR(VLOOKUP(E46,'別添２－1　人件費単価計算書【共同申請参加事業者】'!$A$16:$H$67,2,FALSE),"")</f>
        <v/>
      </c>
    </row>
    <row r="47" spans="2:6">
      <c r="B47">
        <v>40</v>
      </c>
      <c r="E47">
        <v>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6D67-1B76-47B9-8663-707F2774A90E}">
  <dimension ref="A1:H39"/>
  <sheetViews>
    <sheetView showGridLines="0" view="pageBreakPreview" zoomScale="85" zoomScaleNormal="100" zoomScaleSheetLayoutView="85" workbookViewId="0"/>
  </sheetViews>
  <sheetFormatPr defaultColWidth="9" defaultRowHeight="13.5"/>
  <cols>
    <col min="1" max="1" width="10.125" style="10" customWidth="1"/>
    <col min="2" max="2" width="41.75" style="10" customWidth="1"/>
    <col min="3" max="3" width="56" style="10" customWidth="1"/>
    <col min="4" max="16384" width="9" style="10"/>
  </cols>
  <sheetData>
    <row r="1" spans="1:8">
      <c r="A1" s="105" t="s">
        <v>195</v>
      </c>
    </row>
    <row r="2" spans="1:8" ht="23.1" customHeight="1">
      <c r="A2" s="106" t="s">
        <v>235</v>
      </c>
      <c r="B2" s="107"/>
      <c r="C2" s="108"/>
    </row>
    <row r="3" spans="1:8" ht="23.1" customHeight="1">
      <c r="A3" s="109" t="s">
        <v>97</v>
      </c>
      <c r="B3" s="110" t="s">
        <v>81</v>
      </c>
      <c r="C3" s="111" t="s">
        <v>282</v>
      </c>
      <c r="D3" s="10" t="s">
        <v>203</v>
      </c>
    </row>
    <row r="4" spans="1:8" ht="46.5" customHeight="1">
      <c r="A4" s="112"/>
      <c r="B4" s="113" t="s">
        <v>85</v>
      </c>
      <c r="C4" s="114" t="s">
        <v>283</v>
      </c>
      <c r="D4" s="10" t="s">
        <v>203</v>
      </c>
    </row>
    <row r="5" spans="1:8" ht="23.1" customHeight="1">
      <c r="A5" s="112"/>
      <c r="B5" s="110" t="s">
        <v>86</v>
      </c>
      <c r="C5" s="111" t="s">
        <v>284</v>
      </c>
      <c r="D5" s="10" t="s">
        <v>204</v>
      </c>
    </row>
    <row r="6" spans="1:8" ht="23.1" customHeight="1">
      <c r="A6" s="112"/>
      <c r="B6" s="110" t="s">
        <v>87</v>
      </c>
      <c r="C6" s="111" t="s">
        <v>285</v>
      </c>
      <c r="D6" s="10" t="s">
        <v>204</v>
      </c>
    </row>
    <row r="7" spans="1:8" ht="23.1" customHeight="1">
      <c r="A7" s="112"/>
      <c r="B7" s="110" t="s">
        <v>90</v>
      </c>
      <c r="C7" s="111" t="s">
        <v>286</v>
      </c>
      <c r="D7" s="10" t="s">
        <v>231</v>
      </c>
    </row>
    <row r="8" spans="1:8" ht="23.1" customHeight="1">
      <c r="A8" s="112"/>
      <c r="B8" s="110" t="s">
        <v>91</v>
      </c>
      <c r="C8" s="111" t="s">
        <v>287</v>
      </c>
      <c r="D8" s="10" t="s">
        <v>230</v>
      </c>
    </row>
    <row r="9" spans="1:8" ht="41.25" customHeight="1">
      <c r="A9" s="115"/>
      <c r="B9" s="116" t="s">
        <v>364</v>
      </c>
      <c r="C9" s="111" t="s">
        <v>366</v>
      </c>
    </row>
    <row r="10" spans="1:8" ht="9" customHeight="1">
      <c r="A10" s="117"/>
      <c r="C10" s="117"/>
    </row>
    <row r="11" spans="1:8" ht="48.75" customHeight="1">
      <c r="A11" s="118" t="s">
        <v>363</v>
      </c>
      <c r="B11" s="119" t="s">
        <v>362</v>
      </c>
      <c r="C11" s="120"/>
      <c r="D11" s="121"/>
      <c r="E11" s="121"/>
      <c r="F11" s="121"/>
      <c r="G11" s="121"/>
      <c r="H11" s="121"/>
    </row>
    <row r="12" spans="1:8" ht="73.5" customHeight="1">
      <c r="A12" s="122"/>
      <c r="B12" s="119" t="s">
        <v>361</v>
      </c>
      <c r="C12" s="111" t="s">
        <v>365</v>
      </c>
      <c r="D12" s="121"/>
      <c r="E12" s="121"/>
      <c r="F12" s="121"/>
      <c r="G12" s="121"/>
      <c r="H12" s="121"/>
    </row>
    <row r="13" spans="1:8" ht="10.5" customHeight="1">
      <c r="A13" s="121"/>
      <c r="B13" s="121"/>
      <c r="C13" s="121"/>
      <c r="D13" s="121"/>
      <c r="E13" s="121"/>
      <c r="F13" s="121"/>
      <c r="G13" s="121"/>
      <c r="H13" s="121"/>
    </row>
    <row r="14" spans="1:8" ht="23.25" customHeight="1">
      <c r="A14" s="106" t="s">
        <v>235</v>
      </c>
      <c r="B14" s="107"/>
      <c r="C14" s="108"/>
      <c r="D14" s="121"/>
      <c r="E14" s="121"/>
      <c r="F14" s="121"/>
      <c r="G14" s="121"/>
      <c r="H14" s="121"/>
    </row>
    <row r="15" spans="1:8" ht="23.1" customHeight="1">
      <c r="A15" s="109" t="s">
        <v>92</v>
      </c>
      <c r="B15" s="110" t="s">
        <v>93</v>
      </c>
      <c r="C15" s="111" t="s">
        <v>288</v>
      </c>
    </row>
    <row r="16" spans="1:8" ht="23.1" customHeight="1">
      <c r="A16" s="112"/>
      <c r="B16" s="123" t="s">
        <v>101</v>
      </c>
      <c r="C16" s="124" t="s">
        <v>289</v>
      </c>
      <c r="D16" s="10" t="s">
        <v>205</v>
      </c>
    </row>
    <row r="17" spans="1:4" ht="23.1" customHeight="1">
      <c r="A17" s="112"/>
      <c r="B17" s="125" t="s">
        <v>102</v>
      </c>
      <c r="C17" s="126" t="s">
        <v>290</v>
      </c>
    </row>
    <row r="18" spans="1:4" ht="23.1" customHeight="1">
      <c r="A18" s="112"/>
      <c r="B18" s="125" t="s">
        <v>103</v>
      </c>
      <c r="C18" s="126" t="s">
        <v>291</v>
      </c>
    </row>
    <row r="19" spans="1:4" ht="23.1" customHeight="1">
      <c r="A19" s="112"/>
      <c r="B19" s="127" t="s">
        <v>104</v>
      </c>
      <c r="C19" s="128" t="s">
        <v>292</v>
      </c>
    </row>
    <row r="20" spans="1:4" ht="23.1" customHeight="1">
      <c r="A20" s="112"/>
      <c r="B20" s="123" t="s">
        <v>105</v>
      </c>
      <c r="C20" s="124" t="s">
        <v>289</v>
      </c>
    </row>
    <row r="21" spans="1:4" ht="23.1" customHeight="1">
      <c r="A21" s="112"/>
      <c r="B21" s="125" t="s">
        <v>106</v>
      </c>
      <c r="C21" s="126" t="s">
        <v>293</v>
      </c>
    </row>
    <row r="22" spans="1:4" ht="23.1" customHeight="1">
      <c r="A22" s="112"/>
      <c r="B22" s="125" t="s">
        <v>107</v>
      </c>
      <c r="C22" s="126" t="s">
        <v>291</v>
      </c>
    </row>
    <row r="23" spans="1:4" ht="23.1" customHeight="1">
      <c r="A23" s="112"/>
      <c r="B23" s="127" t="s">
        <v>108</v>
      </c>
      <c r="C23" s="128" t="s">
        <v>292</v>
      </c>
    </row>
    <row r="24" spans="1:4" ht="23.1" customHeight="1">
      <c r="A24" s="112"/>
      <c r="B24" s="123" t="s">
        <v>109</v>
      </c>
      <c r="C24" s="124" t="s">
        <v>289</v>
      </c>
    </row>
    <row r="25" spans="1:4" ht="23.1" customHeight="1">
      <c r="A25" s="112"/>
      <c r="B25" s="125" t="s">
        <v>110</v>
      </c>
      <c r="C25" s="126" t="s">
        <v>294</v>
      </c>
    </row>
    <row r="26" spans="1:4" ht="23.1" customHeight="1">
      <c r="A26" s="112"/>
      <c r="B26" s="125" t="s">
        <v>111</v>
      </c>
      <c r="C26" s="126" t="s">
        <v>291</v>
      </c>
    </row>
    <row r="27" spans="1:4" ht="23.1" customHeight="1">
      <c r="A27" s="112"/>
      <c r="B27" s="127" t="s">
        <v>112</v>
      </c>
      <c r="C27" s="128" t="s">
        <v>292</v>
      </c>
    </row>
    <row r="28" spans="1:4" ht="23.1" customHeight="1">
      <c r="A28" s="112"/>
      <c r="B28" s="129" t="s">
        <v>94</v>
      </c>
      <c r="C28" s="130" t="s">
        <v>100</v>
      </c>
    </row>
    <row r="29" spans="1:4" ht="23.1" customHeight="1">
      <c r="A29" s="112"/>
      <c r="B29" s="131"/>
      <c r="C29" s="132" t="s">
        <v>295</v>
      </c>
      <c r="D29" s="10" t="s">
        <v>206</v>
      </c>
    </row>
    <row r="30" spans="1:4" ht="39.75" customHeight="1">
      <c r="A30" s="115"/>
      <c r="B30" s="133"/>
      <c r="C30" s="134" t="s">
        <v>296</v>
      </c>
    </row>
    <row r="31" spans="1:4" ht="9" customHeight="1">
      <c r="A31" s="135"/>
    </row>
    <row r="32" spans="1:4" ht="9" customHeight="1">
      <c r="A32" s="105"/>
    </row>
    <row r="33" spans="1:3" ht="39" customHeight="1">
      <c r="A33" s="109" t="s">
        <v>95</v>
      </c>
      <c r="B33" s="136" t="s">
        <v>96</v>
      </c>
      <c r="C33" s="137"/>
    </row>
    <row r="34" spans="1:3" ht="39" customHeight="1">
      <c r="A34" s="112"/>
      <c r="B34" s="138" t="s">
        <v>98</v>
      </c>
      <c r="C34" s="139"/>
    </row>
    <row r="35" spans="1:3" ht="39" customHeight="1">
      <c r="A35" s="112"/>
      <c r="B35" s="140" t="s">
        <v>99</v>
      </c>
      <c r="C35" s="141"/>
    </row>
    <row r="36" spans="1:3" ht="69" customHeight="1">
      <c r="A36" s="112"/>
      <c r="B36" s="142" t="s">
        <v>161</v>
      </c>
      <c r="C36" s="137"/>
    </row>
    <row r="37" spans="1:3" ht="39" customHeight="1">
      <c r="A37" s="112"/>
      <c r="B37" s="143" t="s">
        <v>162</v>
      </c>
      <c r="C37" s="144"/>
    </row>
    <row r="38" spans="1:3" ht="39" customHeight="1">
      <c r="A38" s="115"/>
      <c r="B38" s="143" t="s">
        <v>269</v>
      </c>
      <c r="C38" s="144"/>
    </row>
    <row r="39" spans="1:3" ht="39" customHeight="1">
      <c r="A39" s="121"/>
      <c r="B39" s="145"/>
      <c r="C39" s="146"/>
    </row>
  </sheetData>
  <sheetProtection algorithmName="SHA-512" hashValue="Ol+xKBuQuWZ8Tkemun9ccVBcEldUQmfy0XZ2nFqyJzBcgrW2W54WTK9KH3ypTSWUitBeO4D+smd6QlwpmE9kqg==" saltValue="Z6FPPxW7SFUbUG971V2ltw==" spinCount="100000" sheet="1" objects="1" scenarios="1"/>
  <mergeCells count="9">
    <mergeCell ref="A14:C14"/>
    <mergeCell ref="A33:A38"/>
    <mergeCell ref="B33:C33"/>
    <mergeCell ref="B36:C36"/>
    <mergeCell ref="A2:C2"/>
    <mergeCell ref="A3:A9"/>
    <mergeCell ref="A15:A30"/>
    <mergeCell ref="B28:B30"/>
    <mergeCell ref="A11:A12"/>
  </mergeCells>
  <phoneticPr fontId="3"/>
  <conditionalFormatting sqref="C9">
    <cfRule type="cellIs" dxfId="78" priority="6" operator="equal">
      <formula>""</formula>
    </cfRule>
  </conditionalFormatting>
  <conditionalFormatting sqref="C11">
    <cfRule type="cellIs" dxfId="77" priority="5" operator="equal">
      <formula>""</formula>
    </cfRule>
  </conditionalFormatting>
  <conditionalFormatting sqref="C4:C8">
    <cfRule type="cellIs" dxfId="76" priority="4" operator="equal">
      <formula>""</formula>
    </cfRule>
  </conditionalFormatting>
  <conditionalFormatting sqref="C15:C27">
    <cfRule type="cellIs" dxfId="75" priority="3" operator="equal">
      <formula>""</formula>
    </cfRule>
  </conditionalFormatting>
  <conditionalFormatting sqref="C3">
    <cfRule type="cellIs" dxfId="74" priority="2" operator="equal">
      <formula>""</formula>
    </cfRule>
  </conditionalFormatting>
  <conditionalFormatting sqref="C12">
    <cfRule type="cellIs" dxfId="73"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257175</xdr:colOff>
                    <xdr:row>33</xdr:row>
                    <xdr:rowOff>142875</xdr:rowOff>
                  </from>
                  <to>
                    <xdr:col>1</xdr:col>
                    <xdr:colOff>676275</xdr:colOff>
                    <xdr:row>33</xdr:row>
                    <xdr:rowOff>352425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257175</xdr:colOff>
                    <xdr:row>37</xdr:row>
                    <xdr:rowOff>142875</xdr:rowOff>
                  </from>
                  <to>
                    <xdr:col>1</xdr:col>
                    <xdr:colOff>676275</xdr:colOff>
                    <xdr:row>37</xdr:row>
                    <xdr:rowOff>352425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257175</xdr:colOff>
                    <xdr:row>36</xdr:row>
                    <xdr:rowOff>142875</xdr:rowOff>
                  </from>
                  <to>
                    <xdr:col>1</xdr:col>
                    <xdr:colOff>676275</xdr:colOff>
                    <xdr:row>36</xdr:row>
                    <xdr:rowOff>352425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2</xdr:col>
                    <xdr:colOff>95250</xdr:colOff>
                    <xdr:row>10</xdr:row>
                    <xdr:rowOff>104775</xdr:rowOff>
                  </from>
                  <to>
                    <xdr:col>2</xdr:col>
                    <xdr:colOff>1819275</xdr:colOff>
                    <xdr:row>10</xdr:row>
                    <xdr:rowOff>438150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382F0-3446-45F9-A678-C699F6D4F030}">
  <dimension ref="A1:H39"/>
  <sheetViews>
    <sheetView showGridLines="0" view="pageBreakPreview" zoomScale="85" zoomScaleNormal="100" zoomScaleSheetLayoutView="85" workbookViewId="0"/>
  </sheetViews>
  <sheetFormatPr defaultColWidth="9" defaultRowHeight="13.5"/>
  <cols>
    <col min="1" max="1" width="10.125" style="10" customWidth="1"/>
    <col min="2" max="2" width="41.75" style="10" customWidth="1"/>
    <col min="3" max="3" width="56" style="10" customWidth="1"/>
    <col min="4" max="16384" width="9" style="10"/>
  </cols>
  <sheetData>
    <row r="1" spans="1:8">
      <c r="A1" s="105" t="s">
        <v>195</v>
      </c>
    </row>
    <row r="2" spans="1:8" ht="23.1" customHeight="1">
      <c r="A2" s="106" t="s">
        <v>236</v>
      </c>
      <c r="B2" s="107"/>
      <c r="C2" s="108"/>
    </row>
    <row r="3" spans="1:8" ht="23.1" customHeight="1">
      <c r="A3" s="109" t="s">
        <v>97</v>
      </c>
      <c r="B3" s="110" t="s">
        <v>81</v>
      </c>
      <c r="C3" s="111" t="s">
        <v>297</v>
      </c>
      <c r="D3" s="10" t="s">
        <v>203</v>
      </c>
    </row>
    <row r="4" spans="1:8" ht="46.5" customHeight="1">
      <c r="A4" s="112"/>
      <c r="B4" s="113" t="s">
        <v>85</v>
      </c>
      <c r="C4" s="114" t="s">
        <v>298</v>
      </c>
      <c r="D4" s="10" t="s">
        <v>203</v>
      </c>
    </row>
    <row r="5" spans="1:8" ht="23.1" customHeight="1">
      <c r="A5" s="112"/>
      <c r="B5" s="110" t="s">
        <v>86</v>
      </c>
      <c r="C5" s="111" t="s">
        <v>284</v>
      </c>
      <c r="D5" s="10" t="s">
        <v>204</v>
      </c>
    </row>
    <row r="6" spans="1:8" ht="23.1" customHeight="1">
      <c r="A6" s="112"/>
      <c r="B6" s="110" t="s">
        <v>87</v>
      </c>
      <c r="C6" s="111" t="s">
        <v>299</v>
      </c>
      <c r="D6" s="10" t="s">
        <v>204</v>
      </c>
    </row>
    <row r="7" spans="1:8" ht="23.1" customHeight="1">
      <c r="A7" s="112"/>
      <c r="B7" s="110" t="s">
        <v>90</v>
      </c>
      <c r="C7" s="111" t="s">
        <v>286</v>
      </c>
      <c r="D7" s="10" t="s">
        <v>231</v>
      </c>
    </row>
    <row r="8" spans="1:8" ht="23.1" customHeight="1">
      <c r="A8" s="112"/>
      <c r="B8" s="110" t="s">
        <v>91</v>
      </c>
      <c r="C8" s="111" t="s">
        <v>287</v>
      </c>
      <c r="D8" s="10" t="s">
        <v>230</v>
      </c>
    </row>
    <row r="9" spans="1:8" ht="41.25" customHeight="1">
      <c r="A9" s="115"/>
      <c r="B9" s="116" t="s">
        <v>364</v>
      </c>
      <c r="C9" s="111" t="s">
        <v>366</v>
      </c>
    </row>
    <row r="10" spans="1:8" ht="9" customHeight="1">
      <c r="A10" s="117"/>
      <c r="C10" s="117"/>
    </row>
    <row r="11" spans="1:8" ht="48.75" customHeight="1">
      <c r="A11" s="118" t="s">
        <v>363</v>
      </c>
      <c r="B11" s="119" t="s">
        <v>362</v>
      </c>
      <c r="C11" s="120"/>
      <c r="D11" s="121"/>
      <c r="E11" s="121"/>
      <c r="F11" s="121"/>
      <c r="G11" s="121"/>
      <c r="H11" s="121"/>
    </row>
    <row r="12" spans="1:8" ht="73.5" customHeight="1">
      <c r="A12" s="122"/>
      <c r="B12" s="119" t="s">
        <v>361</v>
      </c>
      <c r="C12" s="111" t="s">
        <v>365</v>
      </c>
      <c r="D12" s="121"/>
      <c r="E12" s="121"/>
      <c r="F12" s="121"/>
      <c r="G12" s="121"/>
      <c r="H12" s="121"/>
    </row>
    <row r="13" spans="1:8" ht="10.5" customHeight="1">
      <c r="A13" s="121"/>
      <c r="B13" s="121"/>
      <c r="C13" s="121"/>
      <c r="D13" s="121"/>
      <c r="E13" s="121"/>
      <c r="F13" s="121"/>
      <c r="G13" s="121"/>
      <c r="H13" s="121"/>
    </row>
    <row r="14" spans="1:8" ht="23.25" customHeight="1">
      <c r="A14" s="106" t="s">
        <v>236</v>
      </c>
      <c r="B14" s="107"/>
      <c r="C14" s="108"/>
      <c r="D14" s="121"/>
      <c r="E14" s="121"/>
      <c r="F14" s="121"/>
      <c r="G14" s="121"/>
      <c r="H14" s="121"/>
    </row>
    <row r="15" spans="1:8" ht="23.1" customHeight="1">
      <c r="A15" s="109" t="s">
        <v>92</v>
      </c>
      <c r="B15" s="110" t="s">
        <v>93</v>
      </c>
      <c r="C15" s="111" t="s">
        <v>288</v>
      </c>
    </row>
    <row r="16" spans="1:8" ht="23.1" customHeight="1">
      <c r="A16" s="112"/>
      <c r="B16" s="123" t="s">
        <v>101</v>
      </c>
      <c r="C16" s="124" t="s">
        <v>289</v>
      </c>
      <c r="D16" s="10" t="s">
        <v>205</v>
      </c>
    </row>
    <row r="17" spans="1:4" ht="23.1" customHeight="1">
      <c r="A17" s="112"/>
      <c r="B17" s="125" t="s">
        <v>102</v>
      </c>
      <c r="C17" s="126" t="s">
        <v>290</v>
      </c>
    </row>
    <row r="18" spans="1:4" ht="23.1" customHeight="1">
      <c r="A18" s="112"/>
      <c r="B18" s="125" t="s">
        <v>103</v>
      </c>
      <c r="C18" s="126" t="s">
        <v>291</v>
      </c>
    </row>
    <row r="19" spans="1:4" ht="23.1" customHeight="1">
      <c r="A19" s="112"/>
      <c r="B19" s="127" t="s">
        <v>104</v>
      </c>
      <c r="C19" s="128" t="s">
        <v>292</v>
      </c>
    </row>
    <row r="20" spans="1:4" ht="23.1" customHeight="1">
      <c r="A20" s="112"/>
      <c r="B20" s="123" t="s">
        <v>105</v>
      </c>
      <c r="C20" s="124" t="s">
        <v>289</v>
      </c>
    </row>
    <row r="21" spans="1:4" ht="23.1" customHeight="1">
      <c r="A21" s="112"/>
      <c r="B21" s="125" t="s">
        <v>106</v>
      </c>
      <c r="C21" s="126" t="s">
        <v>293</v>
      </c>
    </row>
    <row r="22" spans="1:4" ht="23.1" customHeight="1">
      <c r="A22" s="112"/>
      <c r="B22" s="125" t="s">
        <v>107</v>
      </c>
      <c r="C22" s="126" t="s">
        <v>291</v>
      </c>
    </row>
    <row r="23" spans="1:4" ht="23.1" customHeight="1">
      <c r="A23" s="112"/>
      <c r="B23" s="127" t="s">
        <v>108</v>
      </c>
      <c r="C23" s="128" t="s">
        <v>292</v>
      </c>
    </row>
    <row r="24" spans="1:4" ht="23.1" customHeight="1">
      <c r="A24" s="112"/>
      <c r="B24" s="123" t="s">
        <v>109</v>
      </c>
      <c r="C24" s="124" t="s">
        <v>289</v>
      </c>
    </row>
    <row r="25" spans="1:4" ht="23.1" customHeight="1">
      <c r="A25" s="112"/>
      <c r="B25" s="125" t="s">
        <v>110</v>
      </c>
      <c r="C25" s="126" t="s">
        <v>294</v>
      </c>
    </row>
    <row r="26" spans="1:4" ht="23.1" customHeight="1">
      <c r="A26" s="112"/>
      <c r="B26" s="125" t="s">
        <v>111</v>
      </c>
      <c r="C26" s="126" t="s">
        <v>291</v>
      </c>
    </row>
    <row r="27" spans="1:4" ht="23.1" customHeight="1">
      <c r="A27" s="112"/>
      <c r="B27" s="127" t="s">
        <v>112</v>
      </c>
      <c r="C27" s="128" t="s">
        <v>292</v>
      </c>
    </row>
    <row r="28" spans="1:4" ht="23.1" customHeight="1">
      <c r="A28" s="112"/>
      <c r="B28" s="129" t="s">
        <v>94</v>
      </c>
      <c r="C28" s="130" t="s">
        <v>100</v>
      </c>
    </row>
    <row r="29" spans="1:4" ht="23.1" customHeight="1">
      <c r="A29" s="112"/>
      <c r="B29" s="131"/>
      <c r="C29" s="132" t="s">
        <v>295</v>
      </c>
      <c r="D29" s="10" t="s">
        <v>206</v>
      </c>
    </row>
    <row r="30" spans="1:4" ht="39.75" customHeight="1">
      <c r="A30" s="115"/>
      <c r="B30" s="133"/>
      <c r="C30" s="134" t="s">
        <v>296</v>
      </c>
    </row>
    <row r="31" spans="1:4" ht="9" customHeight="1">
      <c r="A31" s="135"/>
    </row>
    <row r="32" spans="1:4" ht="9" customHeight="1">
      <c r="A32" s="105"/>
    </row>
    <row r="33" spans="1:3" ht="39" customHeight="1">
      <c r="A33" s="109" t="s">
        <v>95</v>
      </c>
      <c r="B33" s="136" t="s">
        <v>96</v>
      </c>
      <c r="C33" s="137"/>
    </row>
    <row r="34" spans="1:3" ht="39" customHeight="1">
      <c r="A34" s="112"/>
      <c r="B34" s="138" t="s">
        <v>98</v>
      </c>
      <c r="C34" s="139"/>
    </row>
    <row r="35" spans="1:3" ht="39" customHeight="1">
      <c r="A35" s="112"/>
      <c r="B35" s="140" t="s">
        <v>99</v>
      </c>
      <c r="C35" s="141"/>
    </row>
    <row r="36" spans="1:3" ht="69" customHeight="1">
      <c r="A36" s="112"/>
      <c r="B36" s="142" t="s">
        <v>161</v>
      </c>
      <c r="C36" s="137"/>
    </row>
    <row r="37" spans="1:3" ht="39" customHeight="1">
      <c r="A37" s="112"/>
      <c r="B37" s="143" t="s">
        <v>162</v>
      </c>
      <c r="C37" s="144"/>
    </row>
    <row r="38" spans="1:3" ht="39" customHeight="1">
      <c r="A38" s="115"/>
      <c r="B38" s="143" t="s">
        <v>269</v>
      </c>
      <c r="C38" s="144"/>
    </row>
    <row r="39" spans="1:3" ht="39" customHeight="1">
      <c r="A39" s="121"/>
      <c r="B39" s="145"/>
      <c r="C39" s="146"/>
    </row>
  </sheetData>
  <sheetProtection algorithmName="SHA-512" hashValue="gNZ6etg1S0TeEBMBxbtNt6TzxDYgSiScEIICx/kbbfO0kwzmdQ7YZUAhycijdcg6/XYG9RRqEtgiJwFATnPyBg==" saltValue="wgJtQHUj8zECFNE1FRSDPg==" spinCount="100000" sheet="1" objects="1" scenarios="1"/>
  <mergeCells count="9">
    <mergeCell ref="A33:A38"/>
    <mergeCell ref="B33:C33"/>
    <mergeCell ref="B36:C36"/>
    <mergeCell ref="A2:C2"/>
    <mergeCell ref="A3:A9"/>
    <mergeCell ref="A11:A12"/>
    <mergeCell ref="A14:C14"/>
    <mergeCell ref="A15:A30"/>
    <mergeCell ref="B28:B30"/>
  </mergeCells>
  <phoneticPr fontId="3"/>
  <conditionalFormatting sqref="C11">
    <cfRule type="cellIs" dxfId="72" priority="5" operator="equal">
      <formula>""</formula>
    </cfRule>
  </conditionalFormatting>
  <conditionalFormatting sqref="C3:C8">
    <cfRule type="cellIs" dxfId="71" priority="4" operator="equal">
      <formula>""</formula>
    </cfRule>
  </conditionalFormatting>
  <conditionalFormatting sqref="C15:C27">
    <cfRule type="cellIs" dxfId="70" priority="3" operator="equal">
      <formula>""</formula>
    </cfRule>
  </conditionalFormatting>
  <conditionalFormatting sqref="C12">
    <cfRule type="cellIs" dxfId="69" priority="2" operator="equal">
      <formula>""</formula>
    </cfRule>
  </conditionalFormatting>
  <conditionalFormatting sqref="C9">
    <cfRule type="cellIs" dxfId="68"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257175</xdr:colOff>
                    <xdr:row>33</xdr:row>
                    <xdr:rowOff>142875</xdr:rowOff>
                  </from>
                  <to>
                    <xdr:col>1</xdr:col>
                    <xdr:colOff>676275</xdr:colOff>
                    <xdr:row>33</xdr:row>
                    <xdr:rowOff>342900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1</xdr:col>
                    <xdr:colOff>257175</xdr:colOff>
                    <xdr:row>37</xdr:row>
                    <xdr:rowOff>142875</xdr:rowOff>
                  </from>
                  <to>
                    <xdr:col>1</xdr:col>
                    <xdr:colOff>676275</xdr:colOff>
                    <xdr:row>37</xdr:row>
                    <xdr:rowOff>342900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xdr:col>
                    <xdr:colOff>257175</xdr:colOff>
                    <xdr:row>36</xdr:row>
                    <xdr:rowOff>142875</xdr:rowOff>
                  </from>
                  <to>
                    <xdr:col>1</xdr:col>
                    <xdr:colOff>676275</xdr:colOff>
                    <xdr:row>36</xdr:row>
                    <xdr:rowOff>342900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xdr:col>
                    <xdr:colOff>95250</xdr:colOff>
                    <xdr:row>10</xdr:row>
                    <xdr:rowOff>104775</xdr:rowOff>
                  </from>
                  <to>
                    <xdr:col>2</xdr:col>
                    <xdr:colOff>1819275</xdr:colOff>
                    <xdr:row>10</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2"/>
  <sheetViews>
    <sheetView showGridLines="0" view="pageBreakPreview" zoomScale="70" zoomScaleNormal="90" zoomScaleSheetLayoutView="70" workbookViewId="0"/>
  </sheetViews>
  <sheetFormatPr defaultColWidth="9" defaultRowHeight="13.5"/>
  <cols>
    <col min="1" max="1" width="7.375" style="19" customWidth="1"/>
    <col min="2" max="2" width="28.625" style="19" customWidth="1"/>
    <col min="3" max="3" width="41.5" style="19" customWidth="1"/>
    <col min="4" max="4" width="46.125" style="19" customWidth="1"/>
    <col min="5" max="5" width="20.625" style="28" customWidth="1"/>
    <col min="6" max="6" width="13.375" style="19" hidden="1" customWidth="1"/>
    <col min="7" max="7" width="11.625" style="19" hidden="1" customWidth="1"/>
    <col min="8" max="16384" width="9" style="19"/>
  </cols>
  <sheetData>
    <row r="1" spans="1:13" s="33" customFormat="1" ht="27" customHeight="1">
      <c r="A1" s="15" t="s">
        <v>196</v>
      </c>
      <c r="B1" s="16"/>
      <c r="C1" s="16"/>
      <c r="D1" s="16"/>
      <c r="E1" s="17"/>
    </row>
    <row r="2" spans="1:13" s="33" customFormat="1" ht="6.75" customHeight="1">
      <c r="A2" s="15"/>
      <c r="B2" s="16"/>
      <c r="C2" s="16"/>
      <c r="D2" s="16"/>
      <c r="E2" s="17"/>
    </row>
    <row r="3" spans="1:13" s="33" customFormat="1" ht="22.5" customHeight="1">
      <c r="A3" s="18" t="s">
        <v>51</v>
      </c>
      <c r="B3" s="93" t="s">
        <v>52</v>
      </c>
      <c r="C3" s="93"/>
      <c r="D3" s="16"/>
      <c r="E3" s="17"/>
      <c r="H3" s="147" t="s">
        <v>215</v>
      </c>
    </row>
    <row r="4" spans="1:13" s="33" customFormat="1" ht="35.25" customHeight="1">
      <c r="A4" s="148" t="s">
        <v>146</v>
      </c>
      <c r="B4" s="149" t="str">
        <f>'別添１　事業者基本情報【幹事社、コンソーシアム参加事業'!C3</f>
        <v>株式会社●●●</v>
      </c>
      <c r="C4" s="150"/>
      <c r="D4" s="16"/>
      <c r="E4" s="17"/>
      <c r="F4" s="33" t="s">
        <v>146</v>
      </c>
      <c r="G4" s="33">
        <v>400000000</v>
      </c>
      <c r="H4" s="147" t="s">
        <v>210</v>
      </c>
    </row>
    <row r="5" spans="1:13" s="33" customFormat="1" ht="6.75" customHeight="1">
      <c r="A5" s="15"/>
      <c r="B5" s="16"/>
      <c r="C5" s="16"/>
      <c r="D5" s="16"/>
      <c r="E5" s="17"/>
      <c r="F5" s="33" t="s">
        <v>147</v>
      </c>
      <c r="G5" s="33">
        <v>400000000</v>
      </c>
    </row>
    <row r="6" spans="1:13" ht="33.75" customHeight="1">
      <c r="C6" s="20"/>
      <c r="D6" s="21" t="s">
        <v>45</v>
      </c>
      <c r="E6" s="22">
        <f>SUMIF($B$13:$B$62,D6,$E$13:$E$62)</f>
        <v>8900000</v>
      </c>
      <c r="F6" s="28" t="s">
        <v>148</v>
      </c>
      <c r="G6" s="19">
        <v>400000000</v>
      </c>
      <c r="I6" s="121"/>
      <c r="J6" s="121"/>
      <c r="K6" s="121"/>
    </row>
    <row r="7" spans="1:13" ht="33.75" customHeight="1">
      <c r="C7" s="20"/>
      <c r="D7" s="21" t="s">
        <v>153</v>
      </c>
      <c r="E7" s="22">
        <f>SUMIF($B$13:$B$62,D7,$E$13:$E$62)</f>
        <v>15350000</v>
      </c>
      <c r="F7" s="28" t="s">
        <v>149</v>
      </c>
      <c r="G7" s="19">
        <v>400000000</v>
      </c>
      <c r="I7" s="121"/>
      <c r="J7" s="121"/>
      <c r="K7" s="121"/>
    </row>
    <row r="8" spans="1:13" ht="33.75" customHeight="1">
      <c r="C8" s="20"/>
      <c r="D8" s="21" t="s">
        <v>46</v>
      </c>
      <c r="E8" s="22">
        <f>SUMIF($B$13:$B$62,D8,$E$13:$E$62)</f>
        <v>4500000</v>
      </c>
      <c r="F8" s="28">
        <v>0</v>
      </c>
      <c r="G8" s="19">
        <v>0</v>
      </c>
    </row>
    <row r="9" spans="1:13" ht="33.75" customHeight="1" thickBot="1">
      <c r="C9" s="20"/>
      <c r="D9" s="23" t="s">
        <v>48</v>
      </c>
      <c r="E9" s="24">
        <f>SUMIF($B$13:$B$62,D9,$E$13:$E$62)</f>
        <v>3500000</v>
      </c>
      <c r="F9" s="28"/>
    </row>
    <row r="10" spans="1:13" ht="33.75" customHeight="1" thickTop="1">
      <c r="C10" s="25"/>
      <c r="D10" s="26" t="s">
        <v>49</v>
      </c>
      <c r="E10" s="27">
        <f>SUM(E6:E9)</f>
        <v>32250000</v>
      </c>
      <c r="F10" s="47">
        <f>INT(E10*2/3)</f>
        <v>21500000</v>
      </c>
      <c r="G10" s="28">
        <f>IF(F10&lt;F11,F10,F11)</f>
        <v>21500000</v>
      </c>
    </row>
    <row r="11" spans="1:13" ht="19.5">
      <c r="F11" s="151">
        <f>VLOOKUP(A4,F4:G8,2,FALSE)</f>
        <v>400000000</v>
      </c>
    </row>
    <row r="12" spans="1:13" ht="39" customHeight="1">
      <c r="A12" s="34" t="s">
        <v>27</v>
      </c>
      <c r="B12" s="35" t="s">
        <v>26</v>
      </c>
      <c r="C12" s="35" t="s">
        <v>57</v>
      </c>
      <c r="D12" s="35" t="s">
        <v>50</v>
      </c>
      <c r="E12" s="36" t="s">
        <v>28</v>
      </c>
    </row>
    <row r="13" spans="1:13" ht="37.5" customHeight="1">
      <c r="A13" s="152">
        <v>1</v>
      </c>
      <c r="B13" s="153" t="s">
        <v>45</v>
      </c>
      <c r="C13" s="154" t="s">
        <v>300</v>
      </c>
      <c r="D13" s="154" t="s">
        <v>308</v>
      </c>
      <c r="E13" s="154">
        <v>2000000</v>
      </c>
      <c r="F13" s="28"/>
      <c r="H13" s="155" t="s">
        <v>207</v>
      </c>
    </row>
    <row r="14" spans="1:13" ht="37.5" customHeight="1">
      <c r="A14" s="156">
        <v>2</v>
      </c>
      <c r="B14" s="153" t="s">
        <v>153</v>
      </c>
      <c r="C14" s="154" t="s">
        <v>301</v>
      </c>
      <c r="D14" s="154" t="s">
        <v>309</v>
      </c>
      <c r="E14" s="154">
        <v>350000</v>
      </c>
      <c r="F14" s="28"/>
      <c r="H14" s="155" t="s">
        <v>208</v>
      </c>
    </row>
    <row r="15" spans="1:13" ht="37.5" customHeight="1">
      <c r="A15" s="156">
        <v>3</v>
      </c>
      <c r="B15" s="153" t="s">
        <v>45</v>
      </c>
      <c r="C15" s="154" t="s">
        <v>302</v>
      </c>
      <c r="D15" s="154" t="s">
        <v>310</v>
      </c>
      <c r="E15" s="154">
        <v>1500000</v>
      </c>
      <c r="F15" s="28"/>
      <c r="H15" s="157" t="s">
        <v>268</v>
      </c>
      <c r="I15" s="157"/>
      <c r="J15" s="157"/>
      <c r="K15" s="157"/>
      <c r="L15" s="157"/>
      <c r="M15" s="157"/>
    </row>
    <row r="16" spans="1:13" ht="37.5" customHeight="1">
      <c r="A16" s="156">
        <v>4</v>
      </c>
      <c r="B16" s="153" t="s">
        <v>153</v>
      </c>
      <c r="C16" s="154" t="s">
        <v>303</v>
      </c>
      <c r="D16" s="154" t="s">
        <v>311</v>
      </c>
      <c r="E16" s="154">
        <v>15000000</v>
      </c>
      <c r="F16" s="28"/>
      <c r="H16" s="157"/>
      <c r="I16" s="157"/>
      <c r="J16" s="157"/>
      <c r="K16" s="157"/>
      <c r="L16" s="157"/>
      <c r="M16" s="157"/>
    </row>
    <row r="17" spans="1:6" ht="37.5" customHeight="1">
      <c r="A17" s="158">
        <v>5</v>
      </c>
      <c r="B17" s="159" t="s">
        <v>45</v>
      </c>
      <c r="C17" s="160" t="s">
        <v>304</v>
      </c>
      <c r="D17" s="160" t="s">
        <v>312</v>
      </c>
      <c r="E17" s="160">
        <v>400000</v>
      </c>
      <c r="F17" s="28"/>
    </row>
    <row r="18" spans="1:6" ht="37.5" customHeight="1">
      <c r="A18" s="152">
        <v>6</v>
      </c>
      <c r="B18" s="161" t="s">
        <v>45</v>
      </c>
      <c r="C18" s="162" t="s">
        <v>305</v>
      </c>
      <c r="D18" s="162" t="s">
        <v>313</v>
      </c>
      <c r="E18" s="162">
        <v>5000000</v>
      </c>
      <c r="F18" s="28"/>
    </row>
    <row r="19" spans="1:6" ht="37.5" customHeight="1">
      <c r="A19" s="156">
        <v>7</v>
      </c>
      <c r="B19" s="153" t="s">
        <v>47</v>
      </c>
      <c r="C19" s="154" t="s">
        <v>306</v>
      </c>
      <c r="D19" s="154" t="s">
        <v>314</v>
      </c>
      <c r="E19" s="154">
        <v>3500000</v>
      </c>
      <c r="F19" s="28"/>
    </row>
    <row r="20" spans="1:6" ht="37.5" customHeight="1">
      <c r="A20" s="156">
        <v>8</v>
      </c>
      <c r="B20" s="153" t="s">
        <v>46</v>
      </c>
      <c r="C20" s="154" t="s">
        <v>307</v>
      </c>
      <c r="D20" s="154" t="s">
        <v>315</v>
      </c>
      <c r="E20" s="154">
        <v>4500000</v>
      </c>
      <c r="F20" s="28"/>
    </row>
    <row r="21" spans="1:6" ht="37.5" customHeight="1">
      <c r="A21" s="156">
        <v>9</v>
      </c>
      <c r="B21" s="153"/>
      <c r="C21" s="153"/>
      <c r="D21" s="153"/>
      <c r="E21" s="153"/>
      <c r="F21" s="28"/>
    </row>
    <row r="22" spans="1:6" ht="37.5" customHeight="1">
      <c r="A22" s="158">
        <v>10</v>
      </c>
      <c r="B22" s="159"/>
      <c r="C22" s="159"/>
      <c r="D22" s="159"/>
      <c r="E22" s="159"/>
      <c r="F22" s="28"/>
    </row>
    <row r="23" spans="1:6" ht="37.5" customHeight="1">
      <c r="A23" s="152">
        <v>11</v>
      </c>
      <c r="B23" s="161"/>
      <c r="C23" s="161"/>
      <c r="D23" s="161"/>
      <c r="E23" s="161"/>
      <c r="F23" s="28"/>
    </row>
    <row r="24" spans="1:6" ht="37.5" customHeight="1">
      <c r="A24" s="156">
        <v>12</v>
      </c>
      <c r="B24" s="153"/>
      <c r="C24" s="153"/>
      <c r="D24" s="153"/>
      <c r="E24" s="153"/>
      <c r="F24" s="28"/>
    </row>
    <row r="25" spans="1:6" ht="37.5" customHeight="1">
      <c r="A25" s="156">
        <v>13</v>
      </c>
      <c r="B25" s="153"/>
      <c r="C25" s="153"/>
      <c r="D25" s="153"/>
      <c r="E25" s="153"/>
      <c r="F25" s="28"/>
    </row>
    <row r="26" spans="1:6" ht="37.5" customHeight="1">
      <c r="A26" s="156">
        <v>14</v>
      </c>
      <c r="B26" s="153"/>
      <c r="C26" s="153"/>
      <c r="D26" s="153"/>
      <c r="E26" s="153"/>
      <c r="F26" s="28"/>
    </row>
    <row r="27" spans="1:6" ht="37.5" customHeight="1">
      <c r="A27" s="158">
        <v>15</v>
      </c>
      <c r="B27" s="159"/>
      <c r="C27" s="159"/>
      <c r="D27" s="159"/>
      <c r="E27" s="159"/>
      <c r="F27" s="28"/>
    </row>
    <row r="28" spans="1:6" ht="37.5" customHeight="1">
      <c r="A28" s="152">
        <v>16</v>
      </c>
      <c r="B28" s="161"/>
      <c r="C28" s="161"/>
      <c r="D28" s="161"/>
      <c r="E28" s="161"/>
      <c r="F28" s="28"/>
    </row>
    <row r="29" spans="1:6" ht="37.5" customHeight="1">
      <c r="A29" s="156">
        <v>17</v>
      </c>
      <c r="B29" s="153"/>
      <c r="C29" s="153"/>
      <c r="D29" s="153"/>
      <c r="E29" s="153"/>
      <c r="F29" s="28"/>
    </row>
    <row r="30" spans="1:6" ht="37.5" customHeight="1">
      <c r="A30" s="156">
        <v>18</v>
      </c>
      <c r="B30" s="153"/>
      <c r="C30" s="153"/>
      <c r="D30" s="153"/>
      <c r="E30" s="153"/>
      <c r="F30" s="28"/>
    </row>
    <row r="31" spans="1:6" ht="37.5" customHeight="1">
      <c r="A31" s="156">
        <v>19</v>
      </c>
      <c r="B31" s="153"/>
      <c r="C31" s="153"/>
      <c r="D31" s="153"/>
      <c r="E31" s="153"/>
      <c r="F31" s="28"/>
    </row>
    <row r="32" spans="1:6" ht="37.5" customHeight="1">
      <c r="A32" s="158">
        <v>20</v>
      </c>
      <c r="B32" s="159"/>
      <c r="C32" s="159"/>
      <c r="D32" s="159"/>
      <c r="E32" s="159"/>
      <c r="F32" s="28"/>
    </row>
    <row r="33" spans="1:6" ht="37.5" customHeight="1">
      <c r="A33" s="152">
        <v>21</v>
      </c>
      <c r="B33" s="161"/>
      <c r="C33" s="161"/>
      <c r="D33" s="161"/>
      <c r="E33" s="161"/>
      <c r="F33" s="28"/>
    </row>
    <row r="34" spans="1:6" ht="37.5" customHeight="1">
      <c r="A34" s="156">
        <v>22</v>
      </c>
      <c r="B34" s="153"/>
      <c r="C34" s="153"/>
      <c r="D34" s="153"/>
      <c r="E34" s="153"/>
      <c r="F34" s="28"/>
    </row>
    <row r="35" spans="1:6" ht="37.5" customHeight="1">
      <c r="A35" s="156">
        <v>23</v>
      </c>
      <c r="B35" s="153"/>
      <c r="C35" s="153"/>
      <c r="D35" s="153"/>
      <c r="E35" s="153"/>
      <c r="F35" s="28"/>
    </row>
    <row r="36" spans="1:6" ht="37.5" customHeight="1">
      <c r="A36" s="156">
        <v>24</v>
      </c>
      <c r="B36" s="153"/>
      <c r="C36" s="153"/>
      <c r="D36" s="153"/>
      <c r="E36" s="153"/>
      <c r="F36" s="28"/>
    </row>
    <row r="37" spans="1:6" ht="37.5" customHeight="1">
      <c r="A37" s="158">
        <v>25</v>
      </c>
      <c r="B37" s="159"/>
      <c r="C37" s="159"/>
      <c r="D37" s="159"/>
      <c r="E37" s="159"/>
      <c r="F37" s="28"/>
    </row>
    <row r="38" spans="1:6" ht="37.5" customHeight="1">
      <c r="A38" s="152">
        <v>26</v>
      </c>
      <c r="B38" s="161"/>
      <c r="C38" s="161"/>
      <c r="D38" s="161"/>
      <c r="E38" s="161"/>
      <c r="F38" s="28"/>
    </row>
    <row r="39" spans="1:6" ht="37.5" customHeight="1">
      <c r="A39" s="156">
        <v>27</v>
      </c>
      <c r="B39" s="153"/>
      <c r="C39" s="153"/>
      <c r="D39" s="153"/>
      <c r="E39" s="153"/>
      <c r="F39" s="28"/>
    </row>
    <row r="40" spans="1:6" ht="37.5" customHeight="1">
      <c r="A40" s="156">
        <v>28</v>
      </c>
      <c r="B40" s="153"/>
      <c r="C40" s="153"/>
      <c r="D40" s="153"/>
      <c r="E40" s="153"/>
      <c r="F40" s="28"/>
    </row>
    <row r="41" spans="1:6" ht="37.5" customHeight="1">
      <c r="A41" s="156">
        <v>29</v>
      </c>
      <c r="B41" s="153"/>
      <c r="C41" s="153"/>
      <c r="D41" s="153"/>
      <c r="E41" s="153"/>
      <c r="F41" s="28"/>
    </row>
    <row r="42" spans="1:6" ht="37.5" customHeight="1">
      <c r="A42" s="158">
        <v>30</v>
      </c>
      <c r="B42" s="159"/>
      <c r="C42" s="159"/>
      <c r="D42" s="159"/>
      <c r="E42" s="159"/>
      <c r="F42" s="28"/>
    </row>
    <row r="43" spans="1:6" ht="37.5" customHeight="1">
      <c r="A43" s="152">
        <v>31</v>
      </c>
      <c r="B43" s="161"/>
      <c r="C43" s="161"/>
      <c r="D43" s="161"/>
      <c r="E43" s="161"/>
      <c r="F43" s="28"/>
    </row>
    <row r="44" spans="1:6" ht="37.5" customHeight="1">
      <c r="A44" s="156">
        <v>32</v>
      </c>
      <c r="B44" s="153"/>
      <c r="C44" s="153"/>
      <c r="D44" s="153"/>
      <c r="E44" s="153"/>
      <c r="F44" s="28"/>
    </row>
    <row r="45" spans="1:6" ht="37.5" customHeight="1">
      <c r="A45" s="156">
        <v>33</v>
      </c>
      <c r="B45" s="153"/>
      <c r="C45" s="153"/>
      <c r="D45" s="153"/>
      <c r="E45" s="153"/>
      <c r="F45" s="28"/>
    </row>
    <row r="46" spans="1:6" ht="37.5" customHeight="1">
      <c r="A46" s="156">
        <v>34</v>
      </c>
      <c r="B46" s="153"/>
      <c r="C46" s="153"/>
      <c r="D46" s="153"/>
      <c r="E46" s="153"/>
      <c r="F46" s="28"/>
    </row>
    <row r="47" spans="1:6" ht="37.5" customHeight="1">
      <c r="A47" s="158">
        <v>35</v>
      </c>
      <c r="B47" s="159"/>
      <c r="C47" s="159"/>
      <c r="D47" s="159"/>
      <c r="E47" s="159"/>
      <c r="F47" s="28"/>
    </row>
    <row r="48" spans="1:6" ht="37.5" customHeight="1">
      <c r="A48" s="152">
        <v>36</v>
      </c>
      <c r="B48" s="161"/>
      <c r="C48" s="161"/>
      <c r="D48" s="161"/>
      <c r="E48" s="161"/>
      <c r="F48" s="28"/>
    </row>
    <row r="49" spans="1:6" ht="37.5" customHeight="1">
      <c r="A49" s="156">
        <v>37</v>
      </c>
      <c r="B49" s="153"/>
      <c r="C49" s="153"/>
      <c r="D49" s="153"/>
      <c r="E49" s="153"/>
      <c r="F49" s="28"/>
    </row>
    <row r="50" spans="1:6" ht="37.5" customHeight="1">
      <c r="A50" s="156">
        <v>38</v>
      </c>
      <c r="B50" s="153"/>
      <c r="C50" s="153"/>
      <c r="D50" s="153"/>
      <c r="E50" s="153"/>
      <c r="F50" s="28"/>
    </row>
    <row r="51" spans="1:6" ht="37.5" customHeight="1">
      <c r="A51" s="156">
        <v>39</v>
      </c>
      <c r="B51" s="153"/>
      <c r="C51" s="153"/>
      <c r="D51" s="153"/>
      <c r="E51" s="153"/>
      <c r="F51" s="28"/>
    </row>
    <row r="52" spans="1:6" ht="37.5" customHeight="1">
      <c r="A52" s="158">
        <v>40</v>
      </c>
      <c r="B52" s="159"/>
      <c r="C52" s="159"/>
      <c r="D52" s="159"/>
      <c r="E52" s="159"/>
      <c r="F52" s="28"/>
    </row>
    <row r="53" spans="1:6" ht="37.5" customHeight="1">
      <c r="A53" s="152">
        <v>41</v>
      </c>
      <c r="B53" s="161"/>
      <c r="C53" s="161"/>
      <c r="D53" s="161"/>
      <c r="E53" s="161"/>
      <c r="F53" s="28"/>
    </row>
    <row r="54" spans="1:6" ht="37.5" customHeight="1">
      <c r="A54" s="156">
        <v>42</v>
      </c>
      <c r="B54" s="153"/>
      <c r="C54" s="153"/>
      <c r="D54" s="153"/>
      <c r="E54" s="153"/>
      <c r="F54" s="28"/>
    </row>
    <row r="55" spans="1:6" ht="37.5" customHeight="1">
      <c r="A55" s="156">
        <v>43</v>
      </c>
      <c r="B55" s="153"/>
      <c r="C55" s="153"/>
      <c r="D55" s="153"/>
      <c r="E55" s="153"/>
      <c r="F55" s="28"/>
    </row>
    <row r="56" spans="1:6" ht="37.5" customHeight="1">
      <c r="A56" s="156">
        <v>44</v>
      </c>
      <c r="B56" s="153"/>
      <c r="C56" s="153"/>
      <c r="D56" s="153"/>
      <c r="E56" s="153"/>
      <c r="F56" s="28"/>
    </row>
    <row r="57" spans="1:6" ht="37.5" customHeight="1">
      <c r="A57" s="158">
        <v>45</v>
      </c>
      <c r="B57" s="159"/>
      <c r="C57" s="159"/>
      <c r="D57" s="159"/>
      <c r="E57" s="159"/>
      <c r="F57" s="28"/>
    </row>
    <row r="58" spans="1:6" ht="37.5" customHeight="1">
      <c r="A58" s="152">
        <v>46</v>
      </c>
      <c r="B58" s="161"/>
      <c r="C58" s="161"/>
      <c r="D58" s="161"/>
      <c r="E58" s="161"/>
      <c r="F58" s="28"/>
    </row>
    <row r="59" spans="1:6" ht="37.5" customHeight="1">
      <c r="A59" s="156">
        <v>47</v>
      </c>
      <c r="B59" s="153"/>
      <c r="C59" s="153"/>
      <c r="D59" s="153"/>
      <c r="E59" s="153"/>
      <c r="F59" s="28"/>
    </row>
    <row r="60" spans="1:6" ht="37.5" customHeight="1">
      <c r="A60" s="156">
        <v>48</v>
      </c>
      <c r="B60" s="153"/>
      <c r="C60" s="153"/>
      <c r="D60" s="153"/>
      <c r="E60" s="153"/>
      <c r="F60" s="28"/>
    </row>
    <row r="61" spans="1:6" ht="37.5" customHeight="1">
      <c r="A61" s="156">
        <v>49</v>
      </c>
      <c r="B61" s="153"/>
      <c r="C61" s="153"/>
      <c r="D61" s="153"/>
      <c r="E61" s="153"/>
      <c r="F61" s="28"/>
    </row>
    <row r="62" spans="1:6" ht="37.5" customHeight="1">
      <c r="A62" s="158">
        <v>50</v>
      </c>
      <c r="B62" s="159"/>
      <c r="C62" s="159"/>
      <c r="D62" s="159"/>
      <c r="E62" s="159"/>
      <c r="F62" s="28"/>
    </row>
  </sheetData>
  <sheetProtection algorithmName="SHA-512" hashValue="7IwNAjHuLRwzWjCHRlM67PNqWXBkX3VRfRMWN3294fiJIUEvBhgPcGyoE32qVjHXdwS4opKPMUPwhVTuUQBuCw==" saltValue="WW2C+67hSUfttfHlHzmqrw==" spinCount="100000" sheet="1" insertColumns="0" insertRows="0" insertHyperlinks="0" deleteColumns="0" deleteRows="0" sort="0"/>
  <mergeCells count="3">
    <mergeCell ref="B3:C3"/>
    <mergeCell ref="B4:C4"/>
    <mergeCell ref="H15:M16"/>
  </mergeCells>
  <phoneticPr fontId="3"/>
  <conditionalFormatting sqref="B13:B17 B58 D58:E58">
    <cfRule type="cellIs" dxfId="67" priority="52" operator="equal">
      <formula>""</formula>
    </cfRule>
  </conditionalFormatting>
  <conditionalFormatting sqref="B59:B62 D59:E62">
    <cfRule type="cellIs" dxfId="66" priority="51" operator="equal">
      <formula>""</formula>
    </cfRule>
  </conditionalFormatting>
  <conditionalFormatting sqref="B39:B42 D39:E42">
    <cfRule type="cellIs" dxfId="65" priority="49" operator="equal">
      <formula>""</formula>
    </cfRule>
  </conditionalFormatting>
  <conditionalFormatting sqref="B38 D38:E38">
    <cfRule type="cellIs" dxfId="64" priority="50" operator="equal">
      <formula>""</formula>
    </cfRule>
  </conditionalFormatting>
  <conditionalFormatting sqref="B34:B37 D34:E37">
    <cfRule type="cellIs" dxfId="63" priority="47" operator="equal">
      <formula>""</formula>
    </cfRule>
  </conditionalFormatting>
  <conditionalFormatting sqref="B33 D33:E33">
    <cfRule type="cellIs" dxfId="62" priority="48" operator="equal">
      <formula>""</formula>
    </cfRule>
  </conditionalFormatting>
  <conditionalFormatting sqref="B29:B32 D29:E32">
    <cfRule type="cellIs" dxfId="61" priority="45" operator="equal">
      <formula>""</formula>
    </cfRule>
  </conditionalFormatting>
  <conditionalFormatting sqref="B28 D28:E28">
    <cfRule type="cellIs" dxfId="60" priority="46" operator="equal">
      <formula>""</formula>
    </cfRule>
  </conditionalFormatting>
  <conditionalFormatting sqref="B24:B27 D24:E27">
    <cfRule type="cellIs" dxfId="59" priority="43" operator="equal">
      <formula>""</formula>
    </cfRule>
  </conditionalFormatting>
  <conditionalFormatting sqref="B23 D23:E23">
    <cfRule type="cellIs" dxfId="58" priority="44" operator="equal">
      <formula>""</formula>
    </cfRule>
  </conditionalFormatting>
  <conditionalFormatting sqref="B44:B47 D44:E47">
    <cfRule type="cellIs" dxfId="57" priority="39" operator="equal">
      <formula>""</formula>
    </cfRule>
  </conditionalFormatting>
  <conditionalFormatting sqref="B43 D43:E43">
    <cfRule type="cellIs" dxfId="56" priority="40" operator="equal">
      <formula>""</formula>
    </cfRule>
  </conditionalFormatting>
  <conditionalFormatting sqref="B19:B22 D21:E22">
    <cfRule type="cellIs" dxfId="55" priority="41" operator="equal">
      <formula>""</formula>
    </cfRule>
  </conditionalFormatting>
  <conditionalFormatting sqref="B18">
    <cfRule type="cellIs" dxfId="54" priority="42" operator="equal">
      <formula>""</formula>
    </cfRule>
  </conditionalFormatting>
  <conditionalFormatting sqref="B49:B52 D49:E52">
    <cfRule type="cellIs" dxfId="53" priority="37" operator="equal">
      <formula>""</formula>
    </cfRule>
  </conditionalFormatting>
  <conditionalFormatting sqref="B48 D48:E48">
    <cfRule type="cellIs" dxfId="52" priority="38" operator="equal">
      <formula>""</formula>
    </cfRule>
  </conditionalFormatting>
  <conditionalFormatting sqref="C49:C52">
    <cfRule type="cellIs" dxfId="51" priority="19" operator="equal">
      <formula>""</formula>
    </cfRule>
  </conditionalFormatting>
  <conditionalFormatting sqref="C43">
    <cfRule type="cellIs" dxfId="50" priority="22" operator="equal">
      <formula>""</formula>
    </cfRule>
  </conditionalFormatting>
  <conditionalFormatting sqref="C44:C47">
    <cfRule type="cellIs" dxfId="49" priority="21" operator="equal">
      <formula>""</formula>
    </cfRule>
  </conditionalFormatting>
  <conditionalFormatting sqref="B54:B57 D54:E57">
    <cfRule type="cellIs" dxfId="48" priority="35" operator="equal">
      <formula>""</formula>
    </cfRule>
  </conditionalFormatting>
  <conditionalFormatting sqref="B53 D53:E53">
    <cfRule type="cellIs" dxfId="47" priority="36" operator="equal">
      <formula>""</formula>
    </cfRule>
  </conditionalFormatting>
  <conditionalFormatting sqref="C48">
    <cfRule type="cellIs" dxfId="46" priority="20" operator="equal">
      <formula>""</formula>
    </cfRule>
  </conditionalFormatting>
  <conditionalFormatting sqref="C53">
    <cfRule type="cellIs" dxfId="45" priority="18" operator="equal">
      <formula>""</formula>
    </cfRule>
  </conditionalFormatting>
  <conditionalFormatting sqref="C54:C57">
    <cfRule type="cellIs" dxfId="44" priority="17" operator="equal">
      <formula>""</formula>
    </cfRule>
  </conditionalFormatting>
  <conditionalFormatting sqref="C58">
    <cfRule type="cellIs" dxfId="43" priority="34" operator="equal">
      <formula>""</formula>
    </cfRule>
  </conditionalFormatting>
  <conditionalFormatting sqref="C59:C62">
    <cfRule type="cellIs" dxfId="42" priority="33" operator="equal">
      <formula>""</formula>
    </cfRule>
  </conditionalFormatting>
  <conditionalFormatting sqref="C39:C42">
    <cfRule type="cellIs" dxfId="41" priority="31" operator="equal">
      <formula>""</formula>
    </cfRule>
  </conditionalFormatting>
  <conditionalFormatting sqref="C38">
    <cfRule type="cellIs" dxfId="40" priority="32" operator="equal">
      <formula>""</formula>
    </cfRule>
  </conditionalFormatting>
  <conditionalFormatting sqref="C34:C37">
    <cfRule type="cellIs" dxfId="39" priority="29" operator="equal">
      <formula>""</formula>
    </cfRule>
  </conditionalFormatting>
  <conditionalFormatting sqref="C33">
    <cfRule type="cellIs" dxfId="38" priority="30" operator="equal">
      <formula>""</formula>
    </cfRule>
  </conditionalFormatting>
  <conditionalFormatting sqref="C29:C32">
    <cfRule type="cellIs" dxfId="37" priority="27" operator="equal">
      <formula>""</formula>
    </cfRule>
  </conditionalFormatting>
  <conditionalFormatting sqref="C28">
    <cfRule type="cellIs" dxfId="36" priority="28" operator="equal">
      <formula>""</formula>
    </cfRule>
  </conditionalFormatting>
  <conditionalFormatting sqref="C24:C27">
    <cfRule type="cellIs" dxfId="35" priority="25" operator="equal">
      <formula>""</formula>
    </cfRule>
  </conditionalFormatting>
  <conditionalFormatting sqref="C23">
    <cfRule type="cellIs" dxfId="34" priority="26" operator="equal">
      <formula>""</formula>
    </cfRule>
  </conditionalFormatting>
  <conditionalFormatting sqref="C21:C22">
    <cfRule type="cellIs" dxfId="33" priority="23" operator="equal">
      <formula>""</formula>
    </cfRule>
  </conditionalFormatting>
  <conditionalFormatting sqref="C20">
    <cfRule type="cellIs" dxfId="32" priority="12" operator="equal">
      <formula>""</formula>
    </cfRule>
  </conditionalFormatting>
  <conditionalFormatting sqref="C13:C17">
    <cfRule type="cellIs" dxfId="31" priority="11" operator="equal">
      <formula>""</formula>
    </cfRule>
  </conditionalFormatting>
  <conditionalFormatting sqref="C19">
    <cfRule type="cellIs" dxfId="30" priority="9" operator="equal">
      <formula>""</formula>
    </cfRule>
  </conditionalFormatting>
  <conditionalFormatting sqref="C18">
    <cfRule type="cellIs" dxfId="29" priority="10" operator="equal">
      <formula>""</formula>
    </cfRule>
  </conditionalFormatting>
  <conditionalFormatting sqref="D20">
    <cfRule type="cellIs" dxfId="28" priority="8" operator="equal">
      <formula>""</formula>
    </cfRule>
  </conditionalFormatting>
  <conditionalFormatting sqref="D13:D17">
    <cfRule type="cellIs" dxfId="27" priority="7" operator="equal">
      <formula>""</formula>
    </cfRule>
  </conditionalFormatting>
  <conditionalFormatting sqref="D19">
    <cfRule type="cellIs" dxfId="26" priority="5" operator="equal">
      <formula>""</formula>
    </cfRule>
  </conditionalFormatting>
  <conditionalFormatting sqref="D18">
    <cfRule type="cellIs" dxfId="25" priority="6" operator="equal">
      <formula>""</formula>
    </cfRule>
  </conditionalFormatting>
  <conditionalFormatting sqref="E20">
    <cfRule type="cellIs" dxfId="24" priority="4" operator="equal">
      <formula>""</formula>
    </cfRule>
  </conditionalFormatting>
  <conditionalFormatting sqref="E13:E17">
    <cfRule type="cellIs" dxfId="23" priority="3" operator="equal">
      <formula>""</formula>
    </cfRule>
  </conditionalFormatting>
  <conditionalFormatting sqref="E19">
    <cfRule type="cellIs" dxfId="22" priority="1" operator="equal">
      <formula>""</formula>
    </cfRule>
  </conditionalFormatting>
  <conditionalFormatting sqref="E18">
    <cfRule type="cellIs" dxfId="21" priority="2" operator="equal">
      <formula>""</formula>
    </cfRule>
  </conditionalFormatting>
  <dataValidations count="1">
    <dataValidation type="custom" allowBlank="1" showInputMessage="1" sqref="E13:E62" xr:uid="{00000000-0002-0000-0600-000000000000}">
      <formula1>AND(#REF!="●",E13=F13)</formula1>
    </dataValidation>
  </dataValidations>
  <printOptions horizontalCentered="1"/>
  <pageMargins left="0.19685039370078741" right="0" top="0.74803149606299213" bottom="0.74803149606299213" header="0.31496062992125984" footer="0.31496062992125984"/>
  <pageSetup paperSize="9" scale="65" orientation="portrait" r:id="rId1"/>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E81EF2-565A-4E56-ACF0-974EC153A7FB}">
          <x14:formula1>
            <xm:f>プルダウン!$E$1:$E$5</xm:f>
          </x14:formula1>
          <xm:sqref>A4</xm:sqref>
        </x14:dataValidation>
        <x14:dataValidation type="list" allowBlank="1" showInputMessage="1" showErrorMessage="1" xr:uid="{00000000-0002-0000-0600-000002000000}">
          <x14:formula1>
            <xm:f>プルダウン!$C$2:$C$5</xm:f>
          </x14:formula1>
          <xm:sqref>B13:B62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48D-8318-4051-BFB7-6657E2799858}">
  <dimension ref="A1:L35"/>
  <sheetViews>
    <sheetView showGridLines="0" view="pageBreakPreview" zoomScaleNormal="100" zoomScaleSheetLayoutView="100" workbookViewId="0"/>
  </sheetViews>
  <sheetFormatPr defaultColWidth="9" defaultRowHeight="14.25"/>
  <cols>
    <col min="1" max="1" width="6.5" style="165" customWidth="1"/>
    <col min="2" max="4" width="15.5" style="165" customWidth="1"/>
    <col min="5" max="5" width="8" style="165" customWidth="1"/>
    <col min="6" max="6" width="15.5" style="165" customWidth="1"/>
    <col min="7" max="7" width="17.125" style="165" customWidth="1"/>
    <col min="8" max="16384" width="9" style="165"/>
  </cols>
  <sheetData>
    <row r="1" spans="1:12">
      <c r="A1" s="37" t="s">
        <v>61</v>
      </c>
      <c r="B1" s="37"/>
      <c r="C1" s="37"/>
      <c r="D1" s="37"/>
      <c r="E1" s="37"/>
      <c r="F1" s="163" t="s">
        <v>121</v>
      </c>
      <c r="G1" s="164"/>
    </row>
    <row r="2" spans="1:12">
      <c r="A2" s="37"/>
      <c r="B2" s="37"/>
      <c r="C2" s="37"/>
      <c r="D2" s="37"/>
      <c r="E2" s="37"/>
      <c r="F2" s="166" t="s">
        <v>151</v>
      </c>
      <c r="G2" s="166"/>
    </row>
    <row r="3" spans="1:12">
      <c r="A3" s="37"/>
      <c r="B3" s="37"/>
      <c r="C3" s="37"/>
      <c r="D3" s="37"/>
      <c r="E3" s="37"/>
      <c r="F3" s="38"/>
      <c r="G3" s="38"/>
    </row>
    <row r="4" spans="1:12">
      <c r="A4" s="37" t="s">
        <v>63</v>
      </c>
      <c r="B4" s="37"/>
      <c r="C4" s="37"/>
      <c r="D4" s="37"/>
      <c r="E4" s="37"/>
      <c r="F4" s="37"/>
      <c r="G4" s="38"/>
    </row>
    <row r="5" spans="1:12">
      <c r="A5" s="37" t="s">
        <v>62</v>
      </c>
      <c r="B5" s="37"/>
      <c r="C5" s="37"/>
      <c r="D5" s="37"/>
      <c r="E5" s="37"/>
      <c r="F5" s="37"/>
      <c r="G5" s="38"/>
    </row>
    <row r="6" spans="1:12">
      <c r="A6" s="37"/>
      <c r="B6" s="37"/>
      <c r="C6" s="37"/>
      <c r="D6" s="37"/>
      <c r="E6" s="37"/>
      <c r="F6" s="37"/>
      <c r="G6" s="38"/>
    </row>
    <row r="7" spans="1:12" ht="51" customHeight="1">
      <c r="A7" s="37"/>
      <c r="B7" s="37"/>
      <c r="C7" s="167"/>
      <c r="D7" s="167"/>
      <c r="E7" s="39" t="s">
        <v>64</v>
      </c>
      <c r="F7" s="96" t="str">
        <f>'別添１　事業者基本情報【幹事社、コンソーシアム参加事業'!C4</f>
        <v>東京都△△△区●●１丁目１番１号
●●●ビル７階</v>
      </c>
      <c r="G7" s="96"/>
    </row>
    <row r="8" spans="1:12">
      <c r="A8" s="37"/>
      <c r="B8" s="37"/>
      <c r="C8" s="37"/>
      <c r="D8" s="37"/>
      <c r="E8" s="38" t="s">
        <v>60</v>
      </c>
      <c r="F8" s="86" t="str">
        <f>'別添１　事業者基本情報【幹事社、コンソーシアム参加事業'!C3</f>
        <v>株式会社●●●</v>
      </c>
      <c r="G8" s="40"/>
      <c r="H8" s="165" t="s">
        <v>210</v>
      </c>
    </row>
    <row r="9" spans="1:12">
      <c r="A9" s="37"/>
      <c r="B9" s="37"/>
      <c r="C9" s="37"/>
      <c r="D9" s="37"/>
      <c r="E9" s="38" t="s">
        <v>88</v>
      </c>
      <c r="F9" s="86" t="str">
        <f>'別添１　事業者基本情報【幹事社、コンソーシアム参加事業'!C5</f>
        <v>代表取締役</v>
      </c>
      <c r="G9" s="40"/>
    </row>
    <row r="10" spans="1:12">
      <c r="A10" s="37"/>
      <c r="B10" s="37"/>
      <c r="C10" s="37"/>
      <c r="D10" s="37"/>
      <c r="E10" s="38" t="s">
        <v>89</v>
      </c>
      <c r="F10" s="86" t="str">
        <f>'別添１　事業者基本情報【幹事社、コンソーシアム参加事業'!C6</f>
        <v>●●　●●</v>
      </c>
      <c r="G10" s="90"/>
      <c r="H10" s="165" t="s">
        <v>228</v>
      </c>
    </row>
    <row r="11" spans="1:12">
      <c r="A11" s="37"/>
      <c r="B11" s="37"/>
      <c r="C11" s="37"/>
      <c r="D11" s="37"/>
      <c r="E11" s="37"/>
      <c r="F11" s="37"/>
      <c r="G11" s="90" t="s">
        <v>59</v>
      </c>
      <c r="H11" s="168" t="s">
        <v>249</v>
      </c>
      <c r="I11" s="169"/>
      <c r="J11" s="169"/>
      <c r="K11" s="169"/>
      <c r="L11" s="169"/>
    </row>
    <row r="12" spans="1:12">
      <c r="A12" s="37"/>
      <c r="B12" s="37"/>
      <c r="C12" s="37"/>
      <c r="D12" s="37"/>
      <c r="E12" s="37"/>
      <c r="F12" s="37"/>
      <c r="G12" s="90"/>
      <c r="H12" s="169"/>
      <c r="I12" s="169"/>
      <c r="J12" s="169"/>
      <c r="K12" s="169"/>
      <c r="L12" s="169"/>
    </row>
    <row r="13" spans="1:12">
      <c r="A13" s="37"/>
      <c r="B13" s="37"/>
      <c r="C13" s="37"/>
      <c r="D13" s="37"/>
      <c r="E13" s="37"/>
      <c r="F13" s="37"/>
      <c r="G13" s="38"/>
    </row>
    <row r="14" spans="1:12" ht="30" customHeight="1">
      <c r="A14" s="97" t="s">
        <v>221</v>
      </c>
      <c r="B14" s="97"/>
      <c r="C14" s="97"/>
      <c r="D14" s="97"/>
      <c r="E14" s="97"/>
      <c r="F14" s="97"/>
      <c r="G14" s="97"/>
    </row>
    <row r="15" spans="1:12" ht="89.25" customHeight="1">
      <c r="A15" s="94" t="s">
        <v>270</v>
      </c>
      <c r="B15" s="94"/>
      <c r="C15" s="94"/>
      <c r="D15" s="94"/>
      <c r="E15" s="94"/>
      <c r="F15" s="94"/>
      <c r="G15" s="94"/>
    </row>
    <row r="16" spans="1:12">
      <c r="A16" s="37"/>
      <c r="B16" s="37"/>
      <c r="C16" s="37"/>
      <c r="D16" s="37"/>
      <c r="E16" s="37"/>
      <c r="F16" s="37"/>
      <c r="G16" s="37"/>
    </row>
    <row r="17" spans="1:8">
      <c r="A17" s="95" t="s">
        <v>5</v>
      </c>
      <c r="B17" s="95"/>
      <c r="C17" s="95"/>
      <c r="D17" s="95"/>
      <c r="E17" s="95"/>
      <c r="F17" s="95"/>
      <c r="G17" s="95"/>
    </row>
    <row r="18" spans="1:8">
      <c r="A18" s="37"/>
      <c r="B18" s="37"/>
      <c r="C18" s="37"/>
      <c r="D18" s="37"/>
      <c r="E18" s="37"/>
      <c r="F18" s="37"/>
      <c r="G18" s="37"/>
    </row>
    <row r="19" spans="1:8">
      <c r="A19" s="37"/>
      <c r="B19" s="37"/>
      <c r="C19" s="37"/>
      <c r="D19" s="37"/>
      <c r="E19" s="37"/>
      <c r="F19" s="37"/>
      <c r="G19" s="37"/>
    </row>
    <row r="20" spans="1:8">
      <c r="A20" s="37" t="s">
        <v>65</v>
      </c>
      <c r="B20" s="37"/>
      <c r="C20" s="37"/>
      <c r="D20" s="37"/>
      <c r="E20" s="37"/>
      <c r="F20" s="37"/>
      <c r="G20" s="37"/>
    </row>
    <row r="21" spans="1:8" ht="39.950000000000003" customHeight="1">
      <c r="A21" s="37"/>
      <c r="B21" s="170" t="s">
        <v>316</v>
      </c>
      <c r="C21" s="170"/>
      <c r="D21" s="170"/>
      <c r="E21" s="170"/>
      <c r="F21" s="170"/>
      <c r="G21" s="37"/>
    </row>
    <row r="22" spans="1:8">
      <c r="A22" s="37" t="s">
        <v>66</v>
      </c>
      <c r="B22" s="37"/>
      <c r="C22" s="37"/>
      <c r="D22" s="37"/>
      <c r="E22" s="37"/>
      <c r="F22" s="37"/>
      <c r="G22" s="37"/>
    </row>
    <row r="23" spans="1:8" ht="39.950000000000003" customHeight="1">
      <c r="A23" s="37"/>
      <c r="B23" s="37" t="s">
        <v>255</v>
      </c>
      <c r="C23" s="37"/>
      <c r="D23" s="37"/>
      <c r="E23" s="37"/>
      <c r="F23" s="37"/>
      <c r="G23" s="37"/>
    </row>
    <row r="24" spans="1:8">
      <c r="A24" s="37" t="s">
        <v>67</v>
      </c>
      <c r="B24" s="37"/>
      <c r="C24" s="37"/>
      <c r="D24" s="37"/>
      <c r="E24" s="37"/>
      <c r="F24" s="37"/>
      <c r="G24" s="37"/>
    </row>
    <row r="25" spans="1:8" ht="39.950000000000003" customHeight="1">
      <c r="A25" s="37"/>
      <c r="B25" s="37" t="s">
        <v>128</v>
      </c>
      <c r="C25" s="171" t="s">
        <v>317</v>
      </c>
      <c r="D25" s="37"/>
      <c r="E25" s="37"/>
      <c r="F25" s="37"/>
      <c r="G25" s="37"/>
    </row>
    <row r="26" spans="1:8">
      <c r="A26" s="37" t="s">
        <v>68</v>
      </c>
      <c r="B26" s="37"/>
      <c r="C26" s="37"/>
      <c r="D26" s="37"/>
      <c r="E26" s="37"/>
      <c r="F26" s="37"/>
      <c r="G26" s="37"/>
    </row>
    <row r="27" spans="1:8">
      <c r="A27" s="37"/>
      <c r="B27" s="37"/>
      <c r="C27" s="37"/>
      <c r="D27" s="37"/>
      <c r="E27" s="37"/>
      <c r="F27" s="37"/>
      <c r="G27" s="37"/>
    </row>
    <row r="28" spans="1:8" ht="13.5" customHeight="1">
      <c r="A28" s="37"/>
      <c r="B28" s="37"/>
      <c r="C28" s="37"/>
      <c r="D28" s="37"/>
      <c r="E28" s="37"/>
      <c r="F28" s="38" t="s">
        <v>129</v>
      </c>
      <c r="G28" s="38"/>
    </row>
    <row r="29" spans="1:8" ht="47.25" customHeight="1">
      <c r="A29" s="41"/>
      <c r="B29" s="42" t="s">
        <v>122</v>
      </c>
      <c r="C29" s="43" t="s">
        <v>123</v>
      </c>
      <c r="D29" s="43" t="s">
        <v>124</v>
      </c>
      <c r="E29" s="43" t="s">
        <v>125</v>
      </c>
      <c r="F29" s="43" t="s">
        <v>126</v>
      </c>
      <c r="G29" s="41"/>
      <c r="H29" s="172"/>
    </row>
    <row r="30" spans="1:8" ht="71.25" customHeight="1">
      <c r="A30" s="41"/>
      <c r="B30" s="42" t="s">
        <v>145</v>
      </c>
      <c r="C30" s="44">
        <f>$D$30</f>
        <v>32250000</v>
      </c>
      <c r="D30" s="44">
        <f>'別添２　支出計画書'!$E$10</f>
        <v>32250000</v>
      </c>
      <c r="E30" s="46" t="s">
        <v>355</v>
      </c>
      <c r="F30" s="44">
        <f>'別添２　支出計画書'!$G$10</f>
        <v>21500000</v>
      </c>
      <c r="G30" s="41"/>
      <c r="H30" s="165" t="s">
        <v>216</v>
      </c>
    </row>
    <row r="31" spans="1:8" ht="48.75" customHeight="1">
      <c r="A31" s="41"/>
      <c r="B31" s="42" t="s">
        <v>127</v>
      </c>
      <c r="C31" s="44">
        <f>$C$30</f>
        <v>32250000</v>
      </c>
      <c r="D31" s="44">
        <f>$D$30</f>
        <v>32250000</v>
      </c>
      <c r="E31" s="46" t="s">
        <v>355</v>
      </c>
      <c r="F31" s="44">
        <f>$F$30</f>
        <v>21500000</v>
      </c>
      <c r="G31" s="41"/>
    </row>
    <row r="32" spans="1:8">
      <c r="A32" s="37"/>
      <c r="B32" s="37"/>
      <c r="C32" s="37"/>
      <c r="D32" s="37"/>
      <c r="E32" s="37"/>
      <c r="F32" s="37"/>
      <c r="G32" s="37"/>
    </row>
    <row r="33" spans="1:7">
      <c r="A33" s="37" t="s">
        <v>69</v>
      </c>
      <c r="B33" s="37"/>
      <c r="C33" s="37"/>
      <c r="D33" s="37"/>
      <c r="E33" s="37"/>
      <c r="F33" s="37"/>
      <c r="G33" s="37"/>
    </row>
    <row r="34" spans="1:7">
      <c r="A34" s="45" t="s">
        <v>130</v>
      </c>
      <c r="B34" s="37"/>
      <c r="C34" s="37"/>
      <c r="D34" s="37"/>
      <c r="E34" s="37"/>
      <c r="F34" s="37"/>
      <c r="G34" s="37"/>
    </row>
    <row r="35" spans="1:7">
      <c r="A35" s="45" t="s">
        <v>70</v>
      </c>
      <c r="B35" s="37"/>
      <c r="C35" s="37"/>
      <c r="D35" s="37"/>
      <c r="E35" s="37"/>
      <c r="F35" s="37"/>
      <c r="G35" s="37"/>
    </row>
  </sheetData>
  <sheetProtection algorithmName="SHA-512" hashValue="sVUXyWyF8g57jDmTVJtI1ZjKWFT+EBf/+shbZS8rrHTXcbuxwnwF929Oc/xz78GX39DkRIncdOH7hY00yl0PjQ==" saltValue="Xti25Zkoj3D6NaIWPADa8A==" spinCount="100000" sheet="1" objects="1" scenarios="1"/>
  <mergeCells count="9">
    <mergeCell ref="H11:L12"/>
    <mergeCell ref="A15:G15"/>
    <mergeCell ref="A17:G17"/>
    <mergeCell ref="B21:F21"/>
    <mergeCell ref="F1:G1"/>
    <mergeCell ref="F2:G2"/>
    <mergeCell ref="C7:D7"/>
    <mergeCell ref="F7:G7"/>
    <mergeCell ref="A14:G14"/>
  </mergeCells>
  <phoneticPr fontId="3"/>
  <conditionalFormatting sqref="F2 F8">
    <cfRule type="cellIs" dxfId="20" priority="5" operator="equal">
      <formula>""</formula>
    </cfRule>
  </conditionalFormatting>
  <conditionalFormatting sqref="B21">
    <cfRule type="cellIs" dxfId="19" priority="4" operator="equal">
      <formula>""</formula>
    </cfRule>
  </conditionalFormatting>
  <conditionalFormatting sqref="B23">
    <cfRule type="cellIs" dxfId="18" priority="3" operator="equal">
      <formula>""</formula>
    </cfRule>
  </conditionalFormatting>
  <conditionalFormatting sqref="C25">
    <cfRule type="cellIs" dxfId="17" priority="2" operator="equal">
      <formula>""</formula>
    </cfRule>
  </conditionalFormatting>
  <pageMargins left="0.54" right="0.39370078740157483" top="0.39370078740157483" bottom="0.7480314960629921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showGridLines="0" view="pageBreakPreview" zoomScaleNormal="100" zoomScaleSheetLayoutView="100" workbookViewId="0"/>
  </sheetViews>
  <sheetFormatPr defaultColWidth="9" defaultRowHeight="14.25"/>
  <cols>
    <col min="1" max="1" width="6.5" style="165" customWidth="1"/>
    <col min="2" max="4" width="15.5" style="165" customWidth="1"/>
    <col min="5" max="5" width="8" style="165" customWidth="1"/>
    <col min="6" max="6" width="15.5" style="165" customWidth="1"/>
    <col min="7" max="7" width="17.125" style="165" customWidth="1"/>
    <col min="8" max="16384" width="9" style="165"/>
  </cols>
  <sheetData>
    <row r="1" spans="1:12">
      <c r="A1" s="37" t="s">
        <v>61</v>
      </c>
      <c r="B1" s="37"/>
      <c r="C1" s="37"/>
      <c r="D1" s="37"/>
      <c r="E1" s="37"/>
      <c r="F1" s="163" t="s">
        <v>121</v>
      </c>
      <c r="G1" s="163"/>
    </row>
    <row r="2" spans="1:12">
      <c r="A2" s="37"/>
      <c r="B2" s="37"/>
      <c r="C2" s="37"/>
      <c r="D2" s="37"/>
      <c r="E2" s="37"/>
      <c r="F2" s="166" t="s">
        <v>151</v>
      </c>
      <c r="G2" s="166"/>
    </row>
    <row r="3" spans="1:12">
      <c r="A3" s="37"/>
      <c r="B3" s="37"/>
      <c r="C3" s="37"/>
      <c r="D3" s="37"/>
      <c r="E3" s="37"/>
      <c r="F3" s="38"/>
      <c r="G3" s="38"/>
    </row>
    <row r="4" spans="1:12">
      <c r="A4" s="37" t="s">
        <v>63</v>
      </c>
      <c r="B4" s="37"/>
      <c r="C4" s="37"/>
      <c r="D4" s="37"/>
      <c r="E4" s="37"/>
      <c r="F4" s="37"/>
      <c r="G4" s="38"/>
    </row>
    <row r="5" spans="1:12">
      <c r="A5" s="37" t="s">
        <v>62</v>
      </c>
      <c r="B5" s="37"/>
      <c r="C5" s="37"/>
      <c r="D5" s="37"/>
      <c r="E5" s="37"/>
      <c r="F5" s="37"/>
      <c r="G5" s="38"/>
    </row>
    <row r="6" spans="1:12">
      <c r="A6" s="37"/>
      <c r="B6" s="37"/>
      <c r="C6" s="37"/>
      <c r="D6" s="37"/>
      <c r="E6" s="37"/>
      <c r="F6" s="37"/>
      <c r="G6" s="38"/>
    </row>
    <row r="7" spans="1:12" ht="39.75" customHeight="1">
      <c r="A7" s="37"/>
      <c r="B7" s="37"/>
      <c r="C7" s="167"/>
      <c r="D7" s="167"/>
      <c r="E7" s="39" t="s">
        <v>64</v>
      </c>
      <c r="F7" s="96" t="str">
        <f>'別添１　事業者基本情報【幹事社、コンソーシアム参加事業'!C4</f>
        <v>東京都△△△区●●１丁目１番１号
●●●ビル７階</v>
      </c>
      <c r="G7" s="96"/>
      <c r="H7" s="165" t="s">
        <v>210</v>
      </c>
    </row>
    <row r="8" spans="1:12">
      <c r="A8" s="37"/>
      <c r="B8" s="37"/>
      <c r="C8" s="37"/>
      <c r="D8" s="37"/>
      <c r="E8" s="38" t="s">
        <v>60</v>
      </c>
      <c r="F8" s="86" t="str">
        <f>'別添１　事業者基本情報【幹事社、コンソーシアム参加事業'!C3</f>
        <v>株式会社●●●</v>
      </c>
      <c r="G8" s="86"/>
    </row>
    <row r="9" spans="1:12">
      <c r="A9" s="37"/>
      <c r="B9" s="37"/>
      <c r="C9" s="37"/>
      <c r="D9" s="37"/>
      <c r="E9" s="38" t="s">
        <v>88</v>
      </c>
      <c r="F9" s="86" t="str">
        <f>'別添１　事業者基本情報【幹事社、コンソーシアム参加事業'!C5</f>
        <v>代表取締役</v>
      </c>
      <c r="G9" s="86"/>
    </row>
    <row r="10" spans="1:12">
      <c r="A10" s="37"/>
      <c r="B10" s="37"/>
      <c r="C10" s="37"/>
      <c r="D10" s="37"/>
      <c r="E10" s="38" t="s">
        <v>89</v>
      </c>
      <c r="F10" s="86" t="str">
        <f>'別添１　事業者基本情報【幹事社、コンソーシアム参加事業'!C6</f>
        <v>●●　●●</v>
      </c>
      <c r="G10" s="87"/>
    </row>
    <row r="11" spans="1:12">
      <c r="A11" s="37"/>
      <c r="B11" s="37"/>
      <c r="C11" s="37"/>
      <c r="D11" s="37"/>
      <c r="E11" s="37"/>
      <c r="F11" s="37"/>
      <c r="G11" s="90" t="s">
        <v>59</v>
      </c>
      <c r="H11" s="165" t="s">
        <v>279</v>
      </c>
    </row>
    <row r="12" spans="1:12">
      <c r="A12" s="37"/>
      <c r="B12" s="37"/>
      <c r="C12" s="37"/>
      <c r="D12" s="37"/>
      <c r="E12" s="37"/>
      <c r="F12" s="37"/>
      <c r="G12" s="90"/>
    </row>
    <row r="13" spans="1:12" ht="34.5" customHeight="1">
      <c r="A13" s="37"/>
      <c r="B13" s="37"/>
      <c r="C13" s="37"/>
      <c r="D13" s="173"/>
      <c r="E13" s="39" t="s">
        <v>64</v>
      </c>
      <c r="F13" s="96" t="str">
        <f>'別添１　事業者基本情報【共同申請参加事業者】'!C4</f>
        <v>東京都△△△区●●１丁目１番１号
△△△ビル７階</v>
      </c>
      <c r="G13" s="96"/>
      <c r="H13" s="174"/>
      <c r="I13" s="174"/>
      <c r="J13" s="174"/>
      <c r="K13" s="174"/>
      <c r="L13" s="174"/>
    </row>
    <row r="14" spans="1:12">
      <c r="A14" s="37"/>
      <c r="B14" s="37"/>
      <c r="C14" s="37"/>
      <c r="D14" s="37"/>
      <c r="E14" s="38" t="s">
        <v>201</v>
      </c>
      <c r="F14" s="175" t="str">
        <f>'別添１　事業者基本情報【共同申請参加事業者】'!C3</f>
        <v>株式会社△△△</v>
      </c>
      <c r="G14" s="175"/>
    </row>
    <row r="15" spans="1:12" ht="14.25" customHeight="1">
      <c r="A15" s="37"/>
      <c r="B15" s="37"/>
      <c r="C15" s="37"/>
      <c r="D15" s="37"/>
      <c r="E15" s="38" t="s">
        <v>88</v>
      </c>
      <c r="F15" s="175" t="str">
        <f>'別添１　事業者基本情報【共同申請参加事業者】'!C5</f>
        <v>代表取締役</v>
      </c>
      <c r="G15" s="175"/>
      <c r="H15" s="174" t="s">
        <v>226</v>
      </c>
      <c r="I15" s="174"/>
      <c r="J15" s="174"/>
      <c r="K15" s="174"/>
      <c r="L15" s="174"/>
    </row>
    <row r="16" spans="1:12">
      <c r="A16" s="37"/>
      <c r="B16" s="37"/>
      <c r="C16" s="37"/>
      <c r="D16" s="37"/>
      <c r="E16" s="38" t="s">
        <v>89</v>
      </c>
      <c r="F16" s="175" t="str">
        <f>'別添１　事業者基本情報【共同申請参加事業者】'!C6</f>
        <v>●●　●●</v>
      </c>
      <c r="G16" s="175"/>
      <c r="H16" s="174"/>
      <c r="I16" s="174"/>
      <c r="J16" s="174"/>
      <c r="K16" s="174"/>
      <c r="L16" s="174"/>
    </row>
    <row r="17" spans="1:12">
      <c r="A17" s="37"/>
      <c r="B17" s="37"/>
      <c r="C17" s="37"/>
      <c r="D17" s="37"/>
      <c r="E17" s="37"/>
      <c r="F17" s="37"/>
      <c r="G17" s="90"/>
      <c r="H17" s="174"/>
      <c r="I17" s="174"/>
      <c r="J17" s="174"/>
      <c r="K17" s="174"/>
      <c r="L17" s="174"/>
    </row>
    <row r="18" spans="1:12">
      <c r="A18" s="37"/>
      <c r="B18" s="37"/>
      <c r="C18" s="37"/>
      <c r="D18" s="37"/>
      <c r="E18" s="37"/>
      <c r="F18" s="37"/>
      <c r="G18" s="38"/>
    </row>
    <row r="19" spans="1:12" ht="30" customHeight="1">
      <c r="A19" s="97" t="s">
        <v>222</v>
      </c>
      <c r="B19" s="97"/>
      <c r="C19" s="97"/>
      <c r="D19" s="97"/>
      <c r="E19" s="97"/>
      <c r="F19" s="97"/>
      <c r="G19" s="97"/>
    </row>
    <row r="20" spans="1:12" ht="89.25" customHeight="1">
      <c r="A20" s="94" t="s">
        <v>271</v>
      </c>
      <c r="B20" s="94"/>
      <c r="C20" s="94"/>
      <c r="D20" s="94"/>
      <c r="E20" s="94"/>
      <c r="F20" s="94"/>
      <c r="G20" s="94"/>
    </row>
    <row r="21" spans="1:12">
      <c r="A21" s="95" t="s">
        <v>5</v>
      </c>
      <c r="B21" s="95"/>
      <c r="C21" s="95"/>
      <c r="D21" s="95"/>
      <c r="E21" s="95"/>
      <c r="F21" s="95"/>
      <c r="G21" s="95"/>
    </row>
    <row r="22" spans="1:12">
      <c r="A22" s="37"/>
      <c r="B22" s="37"/>
      <c r="C22" s="37"/>
      <c r="D22" s="37"/>
      <c r="E22" s="37"/>
      <c r="F22" s="37"/>
      <c r="G22" s="37"/>
    </row>
    <row r="23" spans="1:12">
      <c r="A23" s="37" t="s">
        <v>65</v>
      </c>
      <c r="B23" s="37"/>
      <c r="C23" s="37"/>
      <c r="D23" s="37"/>
      <c r="E23" s="37"/>
      <c r="F23" s="37"/>
      <c r="G23" s="37"/>
    </row>
    <row r="24" spans="1:12" ht="39.950000000000003" customHeight="1">
      <c r="A24" s="37"/>
      <c r="B24" s="170" t="s">
        <v>316</v>
      </c>
      <c r="C24" s="170"/>
      <c r="D24" s="170"/>
      <c r="E24" s="170"/>
      <c r="F24" s="170"/>
      <c r="G24" s="37"/>
    </row>
    <row r="25" spans="1:12">
      <c r="A25" s="37" t="s">
        <v>66</v>
      </c>
      <c r="B25" s="37"/>
      <c r="C25" s="37"/>
      <c r="D25" s="37"/>
      <c r="E25" s="37"/>
      <c r="F25" s="37"/>
      <c r="G25" s="37"/>
    </row>
    <row r="26" spans="1:12" ht="39.950000000000003" customHeight="1">
      <c r="A26" s="37"/>
      <c r="B26" s="37" t="s">
        <v>255</v>
      </c>
      <c r="C26" s="37"/>
      <c r="D26" s="37"/>
      <c r="E26" s="37"/>
      <c r="F26" s="37"/>
      <c r="G26" s="37"/>
    </row>
    <row r="27" spans="1:12">
      <c r="A27" s="37" t="s">
        <v>67</v>
      </c>
      <c r="B27" s="37"/>
      <c r="C27" s="37"/>
      <c r="D27" s="37"/>
      <c r="E27" s="37"/>
      <c r="F27" s="37"/>
      <c r="G27" s="37"/>
    </row>
    <row r="28" spans="1:12" ht="39.950000000000003" customHeight="1">
      <c r="A28" s="37"/>
      <c r="B28" s="37" t="s">
        <v>128</v>
      </c>
      <c r="C28" s="171" t="s">
        <v>317</v>
      </c>
      <c r="D28" s="37"/>
      <c r="E28" s="37"/>
      <c r="F28" s="37"/>
      <c r="G28" s="37"/>
    </row>
    <row r="29" spans="1:12">
      <c r="A29" s="37" t="s">
        <v>68</v>
      </c>
      <c r="B29" s="37"/>
      <c r="C29" s="37"/>
      <c r="D29" s="37"/>
      <c r="E29" s="37"/>
      <c r="F29" s="37"/>
      <c r="G29" s="37"/>
    </row>
    <row r="30" spans="1:12">
      <c r="A30" s="37"/>
      <c r="B30" s="37"/>
      <c r="C30" s="37"/>
      <c r="D30" s="37"/>
      <c r="E30" s="37"/>
      <c r="F30" s="37"/>
      <c r="G30" s="37"/>
    </row>
    <row r="31" spans="1:12" ht="13.5" customHeight="1">
      <c r="A31" s="37"/>
      <c r="B31" s="37"/>
      <c r="C31" s="37"/>
      <c r="D31" s="37"/>
      <c r="E31" s="37"/>
      <c r="F31" s="38" t="s">
        <v>129</v>
      </c>
      <c r="G31" s="38"/>
    </row>
    <row r="32" spans="1:12" ht="47.25" customHeight="1">
      <c r="A32" s="41"/>
      <c r="B32" s="42" t="s">
        <v>122</v>
      </c>
      <c r="C32" s="43" t="s">
        <v>123</v>
      </c>
      <c r="D32" s="43" t="s">
        <v>124</v>
      </c>
      <c r="E32" s="43" t="s">
        <v>125</v>
      </c>
      <c r="F32" s="43" t="s">
        <v>126</v>
      </c>
      <c r="G32" s="41"/>
      <c r="H32" s="172"/>
    </row>
    <row r="33" spans="1:11" ht="57.75" customHeight="1">
      <c r="A33" s="41"/>
      <c r="B33" s="42" t="s">
        <v>145</v>
      </c>
      <c r="C33" s="44">
        <f>$D$33</f>
        <v>32250000</v>
      </c>
      <c r="D33" s="44">
        <f>'別添２　支出計画書'!$E$10</f>
        <v>32250000</v>
      </c>
      <c r="E33" s="46" t="s">
        <v>355</v>
      </c>
      <c r="F33" s="44">
        <f>'別添２　支出計画書'!$G$10</f>
        <v>21500000</v>
      </c>
      <c r="G33" s="41"/>
      <c r="H33" s="174" t="s">
        <v>223</v>
      </c>
      <c r="I33" s="174"/>
      <c r="J33" s="174"/>
      <c r="K33" s="174"/>
    </row>
    <row r="34" spans="1:11" ht="48.75" customHeight="1">
      <c r="A34" s="41"/>
      <c r="B34" s="42" t="s">
        <v>127</v>
      </c>
      <c r="C34" s="44">
        <f>$C$33</f>
        <v>32250000</v>
      </c>
      <c r="D34" s="44">
        <f>$D$33</f>
        <v>32250000</v>
      </c>
      <c r="E34" s="46" t="s">
        <v>355</v>
      </c>
      <c r="F34" s="44">
        <f>$F$33</f>
        <v>21500000</v>
      </c>
      <c r="G34" s="41"/>
    </row>
    <row r="35" spans="1:11">
      <c r="A35" s="37"/>
      <c r="B35" s="37"/>
      <c r="C35" s="37"/>
      <c r="D35" s="37"/>
      <c r="E35" s="37"/>
      <c r="F35" s="37"/>
      <c r="G35" s="37"/>
    </row>
    <row r="36" spans="1:11">
      <c r="A36" s="37" t="s">
        <v>69</v>
      </c>
      <c r="B36" s="37"/>
      <c r="C36" s="37"/>
      <c r="D36" s="37"/>
      <c r="E36" s="37"/>
      <c r="F36" s="37"/>
      <c r="G36" s="37"/>
    </row>
    <row r="37" spans="1:11">
      <c r="A37" s="45" t="s">
        <v>130</v>
      </c>
      <c r="B37" s="37"/>
      <c r="C37" s="37"/>
      <c r="D37" s="37"/>
      <c r="E37" s="37"/>
      <c r="F37" s="37"/>
      <c r="G37" s="37"/>
    </row>
    <row r="38" spans="1:11">
      <c r="A38" s="45" t="s">
        <v>70</v>
      </c>
      <c r="B38" s="37"/>
      <c r="C38" s="37"/>
      <c r="D38" s="37"/>
      <c r="E38" s="37"/>
      <c r="F38" s="37"/>
      <c r="G38" s="37"/>
    </row>
  </sheetData>
  <sheetProtection algorithmName="SHA-512" hashValue="W2bTAIhnd7FXhkyMXFZvpCdIc6SmADL3vzXvuxuJnvb+0ny4vOpDacPpXPNW6bwIZVxZ+SabFccXYVjWSn83zg==" saltValue="JEp9dXjwwEoH7f9+k15Mhw==" spinCount="100000" sheet="1" objects="1" scenarios="1"/>
  <mergeCells count="15">
    <mergeCell ref="H13:L13"/>
    <mergeCell ref="H15:L17"/>
    <mergeCell ref="H33:K33"/>
    <mergeCell ref="B24:F24"/>
    <mergeCell ref="F1:G1"/>
    <mergeCell ref="F2:G2"/>
    <mergeCell ref="F7:G7"/>
    <mergeCell ref="A19:G19"/>
    <mergeCell ref="A20:G20"/>
    <mergeCell ref="A21:G21"/>
    <mergeCell ref="F13:G13"/>
    <mergeCell ref="C7:D7"/>
    <mergeCell ref="F14:G14"/>
    <mergeCell ref="F15:G15"/>
    <mergeCell ref="F16:G16"/>
  </mergeCells>
  <phoneticPr fontId="3"/>
  <conditionalFormatting sqref="F2 F8">
    <cfRule type="cellIs" dxfId="16" priority="11" operator="equal">
      <formula>""</formula>
    </cfRule>
  </conditionalFormatting>
  <conditionalFormatting sqref="B24">
    <cfRule type="cellIs" dxfId="15" priority="10" operator="equal">
      <formula>""</formula>
    </cfRule>
  </conditionalFormatting>
  <conditionalFormatting sqref="B26">
    <cfRule type="cellIs" dxfId="14" priority="9" operator="equal">
      <formula>""</formula>
    </cfRule>
  </conditionalFormatting>
  <conditionalFormatting sqref="C28">
    <cfRule type="cellIs" dxfId="13" priority="8" operator="equal">
      <formula>""</formula>
    </cfRule>
  </conditionalFormatting>
  <conditionalFormatting sqref="F13:G13">
    <cfRule type="cellIs" dxfId="12" priority="1" operator="equal">
      <formula>""</formula>
    </cfRule>
  </conditionalFormatting>
  <conditionalFormatting sqref="F14">
    <cfRule type="cellIs" dxfId="11" priority="6" operator="equal">
      <formula>""</formula>
    </cfRule>
  </conditionalFormatting>
  <conditionalFormatting sqref="F15">
    <cfRule type="cellIs" dxfId="10" priority="3" operator="equal">
      <formula>""</formula>
    </cfRule>
  </conditionalFormatting>
  <conditionalFormatting sqref="F16">
    <cfRule type="cellIs" dxfId="9" priority="2" operator="equal">
      <formula>""</formula>
    </cfRule>
  </conditionalFormatting>
  <pageMargins left="0.53937007874015752" right="0.39370078740157483" top="0.39370078740157483" bottom="0"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BreakPreview" zoomScaleNormal="100" zoomScaleSheetLayoutView="100" workbookViewId="0"/>
  </sheetViews>
  <sheetFormatPr defaultColWidth="9" defaultRowHeight="13.5"/>
  <cols>
    <col min="1" max="2" width="16.875" style="7" customWidth="1"/>
    <col min="3" max="7" width="5.125" style="7" customWidth="1"/>
    <col min="8" max="9" width="16.875" style="7" customWidth="1"/>
    <col min="10" max="16384" width="9" style="7"/>
  </cols>
  <sheetData>
    <row r="1" spans="1:13">
      <c r="A1" s="7" t="s">
        <v>71</v>
      </c>
    </row>
    <row r="3" spans="1:13">
      <c r="A3" s="7" t="s">
        <v>72</v>
      </c>
    </row>
    <row r="4" spans="1:13">
      <c r="A4" s="102" t="s">
        <v>73</v>
      </c>
      <c r="B4" s="102" t="s">
        <v>74</v>
      </c>
      <c r="C4" s="102" t="s">
        <v>75</v>
      </c>
      <c r="D4" s="102"/>
      <c r="E4" s="102"/>
      <c r="F4" s="102"/>
      <c r="G4" s="102" t="s">
        <v>80</v>
      </c>
      <c r="H4" s="102" t="s">
        <v>81</v>
      </c>
      <c r="I4" s="102" t="s">
        <v>82</v>
      </c>
    </row>
    <row r="5" spans="1:13">
      <c r="A5" s="102"/>
      <c r="B5" s="102"/>
      <c r="C5" s="8" t="s">
        <v>76</v>
      </c>
      <c r="D5" s="8" t="s">
        <v>77</v>
      </c>
      <c r="E5" s="8" t="s">
        <v>78</v>
      </c>
      <c r="F5" s="8" t="s">
        <v>79</v>
      </c>
      <c r="G5" s="102"/>
      <c r="H5" s="102"/>
      <c r="I5" s="102"/>
    </row>
    <row r="6" spans="1:13" ht="22.5" customHeight="1">
      <c r="A6" s="88" t="s">
        <v>318</v>
      </c>
      <c r="B6" s="88" t="s">
        <v>319</v>
      </c>
      <c r="C6" s="89" t="s">
        <v>320</v>
      </c>
      <c r="D6" s="89">
        <v>30</v>
      </c>
      <c r="E6" s="89">
        <v>3</v>
      </c>
      <c r="F6" s="89">
        <v>4</v>
      </c>
      <c r="G6" s="89" t="s">
        <v>321</v>
      </c>
      <c r="H6" s="88" t="s">
        <v>322</v>
      </c>
      <c r="I6" s="88" t="s">
        <v>323</v>
      </c>
      <c r="J6" s="98" t="s">
        <v>211</v>
      </c>
      <c r="K6" s="99"/>
      <c r="L6" s="99"/>
      <c r="M6" s="99"/>
    </row>
    <row r="7" spans="1:13" ht="22.5" customHeight="1">
      <c r="A7" s="88" t="s">
        <v>324</v>
      </c>
      <c r="B7" s="88" t="s">
        <v>325</v>
      </c>
      <c r="C7" s="89" t="s">
        <v>320</v>
      </c>
      <c r="D7" s="89">
        <v>40</v>
      </c>
      <c r="E7" s="89">
        <v>1</v>
      </c>
      <c r="F7" s="89">
        <v>1</v>
      </c>
      <c r="G7" s="89" t="s">
        <v>321</v>
      </c>
      <c r="H7" s="88" t="s">
        <v>326</v>
      </c>
      <c r="I7" s="88" t="s">
        <v>327</v>
      </c>
      <c r="J7" s="100"/>
      <c r="K7" s="99"/>
      <c r="L7" s="99"/>
      <c r="M7" s="99"/>
    </row>
    <row r="8" spans="1:13" ht="22.5" customHeight="1">
      <c r="A8" s="88" t="s">
        <v>328</v>
      </c>
      <c r="B8" s="88" t="s">
        <v>329</v>
      </c>
      <c r="C8" s="89" t="s">
        <v>320</v>
      </c>
      <c r="D8" s="89">
        <v>45</v>
      </c>
      <c r="E8" s="89">
        <v>12</v>
      </c>
      <c r="F8" s="89">
        <v>24</v>
      </c>
      <c r="G8" s="89" t="s">
        <v>330</v>
      </c>
      <c r="H8" s="88" t="s">
        <v>326</v>
      </c>
      <c r="I8" s="88" t="s">
        <v>331</v>
      </c>
    </row>
    <row r="9" spans="1:13" ht="22.5" customHeight="1">
      <c r="A9" s="9"/>
      <c r="B9" s="9"/>
      <c r="C9" s="8"/>
      <c r="D9" s="8"/>
      <c r="E9" s="8"/>
      <c r="F9" s="8"/>
      <c r="G9" s="8"/>
      <c r="H9" s="9"/>
      <c r="I9" s="9"/>
    </row>
    <row r="10" spans="1:13" ht="22.5" customHeight="1">
      <c r="A10" s="9"/>
      <c r="B10" s="9"/>
      <c r="C10" s="8"/>
      <c r="D10" s="8"/>
      <c r="E10" s="8"/>
      <c r="F10" s="8"/>
      <c r="G10" s="8"/>
      <c r="H10" s="9"/>
      <c r="I10" s="9"/>
    </row>
    <row r="11" spans="1:13" ht="22.5" customHeight="1">
      <c r="A11" s="9"/>
      <c r="B11" s="9"/>
      <c r="C11" s="8"/>
      <c r="D11" s="8"/>
      <c r="E11" s="8"/>
      <c r="F11" s="8"/>
      <c r="G11" s="8"/>
      <c r="H11" s="9"/>
      <c r="I11" s="9"/>
    </row>
    <row r="12" spans="1:13" ht="22.5" customHeight="1">
      <c r="A12" s="9"/>
      <c r="B12" s="9"/>
      <c r="C12" s="8"/>
      <c r="D12" s="8"/>
      <c r="E12" s="8"/>
      <c r="F12" s="8"/>
      <c r="G12" s="8"/>
      <c r="H12" s="9"/>
      <c r="I12" s="9"/>
    </row>
    <row r="13" spans="1:13" ht="22.5" customHeight="1">
      <c r="A13" s="9"/>
      <c r="B13" s="9"/>
      <c r="C13" s="8"/>
      <c r="D13" s="8"/>
      <c r="E13" s="8"/>
      <c r="F13" s="8"/>
      <c r="G13" s="8"/>
      <c r="H13" s="9"/>
      <c r="I13" s="9"/>
    </row>
    <row r="14" spans="1:13" ht="22.5" customHeight="1">
      <c r="A14" s="9"/>
      <c r="B14" s="9"/>
      <c r="C14" s="8"/>
      <c r="D14" s="8"/>
      <c r="E14" s="8"/>
      <c r="F14" s="8"/>
      <c r="G14" s="8"/>
      <c r="H14" s="9"/>
      <c r="I14" s="9"/>
    </row>
    <row r="15" spans="1:13" ht="22.5" customHeight="1">
      <c r="A15" s="9"/>
      <c r="B15" s="9"/>
      <c r="C15" s="8"/>
      <c r="D15" s="8"/>
      <c r="E15" s="8"/>
      <c r="F15" s="8"/>
      <c r="G15" s="8"/>
      <c r="H15" s="9"/>
      <c r="I15" s="9"/>
    </row>
    <row r="16" spans="1:13" ht="22.5" customHeight="1">
      <c r="A16" s="9"/>
      <c r="B16" s="9"/>
      <c r="C16" s="8"/>
      <c r="D16" s="8"/>
      <c r="E16" s="8"/>
      <c r="F16" s="8"/>
      <c r="G16" s="8"/>
      <c r="H16" s="9"/>
      <c r="I16" s="9"/>
    </row>
    <row r="17" spans="1:9" ht="22.5" customHeight="1">
      <c r="A17" s="9"/>
      <c r="B17" s="9"/>
      <c r="C17" s="8"/>
      <c r="D17" s="8"/>
      <c r="E17" s="8"/>
      <c r="F17" s="8"/>
      <c r="G17" s="8"/>
      <c r="H17" s="9"/>
      <c r="I17" s="9"/>
    </row>
    <row r="18" spans="1:9" ht="22.5" customHeight="1">
      <c r="A18" s="9"/>
      <c r="B18" s="9"/>
      <c r="C18" s="8"/>
      <c r="D18" s="8"/>
      <c r="E18" s="8"/>
      <c r="F18" s="8"/>
      <c r="G18" s="8"/>
      <c r="H18" s="9"/>
      <c r="I18" s="9"/>
    </row>
    <row r="19" spans="1:9" ht="22.5" customHeight="1">
      <c r="A19" s="9"/>
      <c r="B19" s="9"/>
      <c r="C19" s="8"/>
      <c r="D19" s="8"/>
      <c r="E19" s="8"/>
      <c r="F19" s="8"/>
      <c r="G19" s="8"/>
      <c r="H19" s="9"/>
      <c r="I19" s="9"/>
    </row>
    <row r="20" spans="1:9" ht="22.5" customHeight="1">
      <c r="A20" s="9"/>
      <c r="B20" s="9"/>
      <c r="C20" s="8"/>
      <c r="D20" s="8"/>
      <c r="E20" s="8"/>
      <c r="F20" s="8"/>
      <c r="G20" s="8"/>
      <c r="H20" s="9"/>
      <c r="I20" s="9"/>
    </row>
    <row r="21" spans="1:9" ht="22.5" customHeight="1">
      <c r="A21" s="9"/>
      <c r="B21" s="9"/>
      <c r="C21" s="8"/>
      <c r="D21" s="8"/>
      <c r="E21" s="8"/>
      <c r="F21" s="8"/>
      <c r="G21" s="8"/>
      <c r="H21" s="9"/>
      <c r="I21" s="9"/>
    </row>
    <row r="22" spans="1:9" ht="22.5" customHeight="1">
      <c r="A22" s="9"/>
      <c r="B22" s="9"/>
      <c r="C22" s="8"/>
      <c r="D22" s="8"/>
      <c r="E22" s="8"/>
      <c r="F22" s="8"/>
      <c r="G22" s="8"/>
      <c r="H22" s="9"/>
      <c r="I22" s="9"/>
    </row>
    <row r="23" spans="1:9" ht="22.5" customHeight="1">
      <c r="A23" s="9"/>
      <c r="B23" s="9"/>
      <c r="C23" s="8"/>
      <c r="D23" s="8"/>
      <c r="E23" s="8"/>
      <c r="F23" s="8"/>
      <c r="G23" s="8"/>
      <c r="H23" s="9"/>
      <c r="I23" s="9"/>
    </row>
    <row r="24" spans="1:9" ht="22.5" customHeight="1">
      <c r="A24" s="9"/>
      <c r="B24" s="9"/>
      <c r="C24" s="8"/>
      <c r="D24" s="8"/>
      <c r="E24" s="8"/>
      <c r="F24" s="8"/>
      <c r="G24" s="8"/>
      <c r="H24" s="9"/>
      <c r="I24" s="9"/>
    </row>
    <row r="25" spans="1:9" ht="22.5" customHeight="1">
      <c r="A25" s="9"/>
      <c r="B25" s="9"/>
      <c r="C25" s="8"/>
      <c r="D25" s="8"/>
      <c r="E25" s="8"/>
      <c r="F25" s="8"/>
      <c r="G25" s="8"/>
      <c r="H25" s="9"/>
      <c r="I25" s="9"/>
    </row>
    <row r="26" spans="1:9" ht="22.5" customHeight="1">
      <c r="A26" s="9"/>
      <c r="B26" s="9"/>
      <c r="C26" s="8"/>
      <c r="D26" s="8"/>
      <c r="E26" s="8"/>
      <c r="F26" s="8"/>
      <c r="G26" s="8"/>
      <c r="H26" s="9"/>
      <c r="I26" s="9"/>
    </row>
    <row r="27" spans="1:9" ht="22.5" customHeight="1">
      <c r="A27" s="9"/>
      <c r="B27" s="9"/>
      <c r="C27" s="8"/>
      <c r="D27" s="8"/>
      <c r="E27" s="8"/>
      <c r="F27" s="8"/>
      <c r="G27" s="8"/>
      <c r="H27" s="9"/>
      <c r="I27" s="9"/>
    </row>
    <row r="28" spans="1:9" ht="22.5" customHeight="1">
      <c r="A28" s="9"/>
      <c r="B28" s="9"/>
      <c r="C28" s="8"/>
      <c r="D28" s="8"/>
      <c r="E28" s="8"/>
      <c r="F28" s="8"/>
      <c r="G28" s="8"/>
      <c r="H28" s="9"/>
      <c r="I28" s="9"/>
    </row>
    <row r="29" spans="1:9" ht="22.5" customHeight="1">
      <c r="A29" s="9"/>
      <c r="B29" s="9"/>
      <c r="C29" s="8"/>
      <c r="D29" s="8"/>
      <c r="E29" s="8"/>
      <c r="F29" s="8"/>
      <c r="G29" s="8"/>
      <c r="H29" s="9"/>
      <c r="I29" s="9"/>
    </row>
    <row r="30" spans="1:9" ht="22.5" customHeight="1">
      <c r="A30" s="9"/>
      <c r="B30" s="9"/>
      <c r="C30" s="8"/>
      <c r="D30" s="8"/>
      <c r="E30" s="8"/>
      <c r="F30" s="8"/>
      <c r="G30" s="8"/>
      <c r="H30" s="9"/>
      <c r="I30" s="9"/>
    </row>
    <row r="31" spans="1:9" ht="22.5" customHeight="1">
      <c r="A31" s="9"/>
      <c r="B31" s="9"/>
      <c r="C31" s="8"/>
      <c r="D31" s="8"/>
      <c r="E31" s="8"/>
      <c r="F31" s="8"/>
      <c r="G31" s="8"/>
      <c r="H31" s="9"/>
      <c r="I31" s="9"/>
    </row>
    <row r="33" spans="1:9">
      <c r="A33" s="7" t="s">
        <v>83</v>
      </c>
    </row>
    <row r="34" spans="1:9" ht="13.5" customHeight="1">
      <c r="A34" s="101" t="s">
        <v>84</v>
      </c>
      <c r="B34" s="101"/>
      <c r="C34" s="101"/>
      <c r="D34" s="101"/>
      <c r="E34" s="101"/>
      <c r="F34" s="101"/>
      <c r="G34" s="101"/>
      <c r="H34" s="101"/>
      <c r="I34" s="101"/>
    </row>
    <row r="35" spans="1:9">
      <c r="A35" s="101"/>
      <c r="B35" s="101"/>
      <c r="C35" s="101"/>
      <c r="D35" s="101"/>
      <c r="E35" s="101"/>
      <c r="F35" s="101"/>
      <c r="G35" s="101"/>
      <c r="H35" s="101"/>
      <c r="I35" s="101"/>
    </row>
    <row r="36" spans="1:9">
      <c r="A36" s="101"/>
      <c r="B36" s="101"/>
      <c r="C36" s="101"/>
      <c r="D36" s="101"/>
      <c r="E36" s="101"/>
      <c r="F36" s="101"/>
      <c r="G36" s="101"/>
      <c r="H36" s="101"/>
      <c r="I36" s="101"/>
    </row>
    <row r="37" spans="1:9">
      <c r="A37" s="101"/>
      <c r="B37" s="101"/>
      <c r="C37" s="101"/>
      <c r="D37" s="101"/>
      <c r="E37" s="101"/>
      <c r="F37" s="101"/>
      <c r="G37" s="101"/>
      <c r="H37" s="101"/>
      <c r="I37" s="101"/>
    </row>
    <row r="38" spans="1:9">
      <c r="A38" s="101"/>
      <c r="B38" s="101"/>
      <c r="C38" s="101"/>
      <c r="D38" s="101"/>
      <c r="E38" s="101"/>
      <c r="F38" s="101"/>
      <c r="G38" s="101"/>
      <c r="H38" s="101"/>
      <c r="I38" s="101"/>
    </row>
    <row r="39" spans="1:9">
      <c r="A39" s="101"/>
      <c r="B39" s="101"/>
      <c r="C39" s="101"/>
      <c r="D39" s="101"/>
      <c r="E39" s="101"/>
      <c r="F39" s="101"/>
      <c r="G39" s="101"/>
      <c r="H39" s="101"/>
      <c r="I39" s="101"/>
    </row>
  </sheetData>
  <sheetProtection algorithmName="SHA-512" hashValue="a4c1Hl8wOivKpI080CJtU7xVJVfXVe864Luu1koeXS47/XeH79qyvapyYqH+t3PqTPH8nqohBN7vmu7k6o68xQ==" saltValue="tJahWwyV+Xlv3ZtSGe8uxA==" spinCount="100000" sheet="1" objects="1" scenarios="1"/>
  <mergeCells count="8">
    <mergeCell ref="J6:M7"/>
    <mergeCell ref="A34:I39"/>
    <mergeCell ref="C4:F4"/>
    <mergeCell ref="I4:I5"/>
    <mergeCell ref="H4:H5"/>
    <mergeCell ref="G4:G5"/>
    <mergeCell ref="B4:B5"/>
    <mergeCell ref="A4:A5"/>
  </mergeCells>
  <phoneticPr fontId="3"/>
  <pageMargins left="0.59055118110236227" right="0"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D5B0-2239-4DA3-A35B-9B69FBC0C62D}">
  <dimension ref="A1:M39"/>
  <sheetViews>
    <sheetView view="pageBreakPreview" zoomScaleNormal="100" zoomScaleSheetLayoutView="100" workbookViewId="0"/>
  </sheetViews>
  <sheetFormatPr defaultColWidth="9" defaultRowHeight="13.5"/>
  <cols>
    <col min="1" max="2" width="16.875" style="10" customWidth="1"/>
    <col min="3" max="7" width="5.125" style="10" customWidth="1"/>
    <col min="8" max="9" width="16.875" style="10" customWidth="1"/>
    <col min="10" max="16384" width="9" style="10"/>
  </cols>
  <sheetData>
    <row r="1" spans="1:13">
      <c r="A1" s="10" t="s">
        <v>71</v>
      </c>
    </row>
    <row r="3" spans="1:13">
      <c r="A3" s="10" t="s">
        <v>72</v>
      </c>
    </row>
    <row r="4" spans="1:13">
      <c r="A4" s="176" t="s">
        <v>73</v>
      </c>
      <c r="B4" s="176" t="s">
        <v>74</v>
      </c>
      <c r="C4" s="176" t="s">
        <v>75</v>
      </c>
      <c r="D4" s="176"/>
      <c r="E4" s="176"/>
      <c r="F4" s="176"/>
      <c r="G4" s="176" t="s">
        <v>80</v>
      </c>
      <c r="H4" s="176" t="s">
        <v>81</v>
      </c>
      <c r="I4" s="176" t="s">
        <v>82</v>
      </c>
    </row>
    <row r="5" spans="1:13">
      <c r="A5" s="176"/>
      <c r="B5" s="176"/>
      <c r="C5" s="177" t="s">
        <v>76</v>
      </c>
      <c r="D5" s="177" t="s">
        <v>77</v>
      </c>
      <c r="E5" s="177" t="s">
        <v>78</v>
      </c>
      <c r="F5" s="177" t="s">
        <v>79</v>
      </c>
      <c r="G5" s="176"/>
      <c r="H5" s="176"/>
      <c r="I5" s="176"/>
    </row>
    <row r="6" spans="1:13" ht="22.5" customHeight="1">
      <c r="A6" s="178" t="s">
        <v>318</v>
      </c>
      <c r="B6" s="178" t="s">
        <v>319</v>
      </c>
      <c r="C6" s="179" t="s">
        <v>320</v>
      </c>
      <c r="D6" s="179">
        <v>30</v>
      </c>
      <c r="E6" s="179">
        <v>3</v>
      </c>
      <c r="F6" s="179">
        <v>4</v>
      </c>
      <c r="G6" s="179" t="s">
        <v>321</v>
      </c>
      <c r="H6" s="178" t="s">
        <v>322</v>
      </c>
      <c r="I6" s="178" t="s">
        <v>323</v>
      </c>
      <c r="J6" s="180" t="s">
        <v>211</v>
      </c>
      <c r="K6" s="181"/>
      <c r="L6" s="181"/>
      <c r="M6" s="181"/>
    </row>
    <row r="7" spans="1:13" ht="22.5" customHeight="1">
      <c r="A7" s="178" t="s">
        <v>324</v>
      </c>
      <c r="B7" s="178" t="s">
        <v>325</v>
      </c>
      <c r="C7" s="179" t="s">
        <v>320</v>
      </c>
      <c r="D7" s="179">
        <v>40</v>
      </c>
      <c r="E7" s="179">
        <v>1</v>
      </c>
      <c r="F7" s="179">
        <v>1</v>
      </c>
      <c r="G7" s="179" t="s">
        <v>321</v>
      </c>
      <c r="H7" s="178" t="s">
        <v>326</v>
      </c>
      <c r="I7" s="178" t="s">
        <v>327</v>
      </c>
      <c r="J7" s="182"/>
      <c r="K7" s="181"/>
      <c r="L7" s="181"/>
      <c r="M7" s="181"/>
    </row>
    <row r="8" spans="1:13" ht="22.5" customHeight="1">
      <c r="A8" s="178" t="s">
        <v>328</v>
      </c>
      <c r="B8" s="178" t="s">
        <v>329</v>
      </c>
      <c r="C8" s="179" t="s">
        <v>320</v>
      </c>
      <c r="D8" s="179">
        <v>45</v>
      </c>
      <c r="E8" s="179">
        <v>12</v>
      </c>
      <c r="F8" s="179">
        <v>24</v>
      </c>
      <c r="G8" s="179" t="s">
        <v>330</v>
      </c>
      <c r="H8" s="178" t="s">
        <v>326</v>
      </c>
      <c r="I8" s="178" t="s">
        <v>331</v>
      </c>
    </row>
    <row r="9" spans="1:13" ht="22.5" customHeight="1">
      <c r="A9" s="183"/>
      <c r="B9" s="183"/>
      <c r="C9" s="177"/>
      <c r="D9" s="177"/>
      <c r="E9" s="177"/>
      <c r="F9" s="177"/>
      <c r="G9" s="177"/>
      <c r="H9" s="183"/>
      <c r="I9" s="183"/>
    </row>
    <row r="10" spans="1:13" ht="22.5" customHeight="1">
      <c r="A10" s="183"/>
      <c r="B10" s="183"/>
      <c r="C10" s="177"/>
      <c r="D10" s="177"/>
      <c r="E10" s="177"/>
      <c r="F10" s="177"/>
      <c r="G10" s="177"/>
      <c r="H10" s="183"/>
      <c r="I10" s="183"/>
    </row>
    <row r="11" spans="1:13" ht="22.5" customHeight="1">
      <c r="A11" s="183"/>
      <c r="B11" s="183"/>
      <c r="C11" s="177"/>
      <c r="D11" s="177"/>
      <c r="E11" s="177"/>
      <c r="F11" s="177"/>
      <c r="G11" s="177"/>
      <c r="H11" s="183"/>
      <c r="I11" s="183"/>
    </row>
    <row r="12" spans="1:13" ht="22.5" customHeight="1">
      <c r="A12" s="183"/>
      <c r="B12" s="183"/>
      <c r="C12" s="177"/>
      <c r="D12" s="177"/>
      <c r="E12" s="177"/>
      <c r="F12" s="177"/>
      <c r="G12" s="177"/>
      <c r="H12" s="183"/>
      <c r="I12" s="183"/>
    </row>
    <row r="13" spans="1:13" ht="22.5" customHeight="1">
      <c r="A13" s="183"/>
      <c r="B13" s="183"/>
      <c r="C13" s="177"/>
      <c r="D13" s="177"/>
      <c r="E13" s="177"/>
      <c r="F13" s="177"/>
      <c r="G13" s="177"/>
      <c r="H13" s="183"/>
      <c r="I13" s="183"/>
    </row>
    <row r="14" spans="1:13" ht="22.5" customHeight="1">
      <c r="A14" s="183"/>
      <c r="B14" s="183"/>
      <c r="C14" s="177"/>
      <c r="D14" s="177"/>
      <c r="E14" s="177"/>
      <c r="F14" s="177"/>
      <c r="G14" s="177"/>
      <c r="H14" s="183"/>
      <c r="I14" s="183"/>
    </row>
    <row r="15" spans="1:13" ht="22.5" customHeight="1">
      <c r="A15" s="183"/>
      <c r="B15" s="183"/>
      <c r="C15" s="177"/>
      <c r="D15" s="177"/>
      <c r="E15" s="177"/>
      <c r="F15" s="177"/>
      <c r="G15" s="177"/>
      <c r="H15" s="183"/>
      <c r="I15" s="183"/>
    </row>
    <row r="16" spans="1:13" ht="22.5" customHeight="1">
      <c r="A16" s="183"/>
      <c r="B16" s="183"/>
      <c r="C16" s="177"/>
      <c r="D16" s="177"/>
      <c r="E16" s="177"/>
      <c r="F16" s="177"/>
      <c r="G16" s="177"/>
      <c r="H16" s="183"/>
      <c r="I16" s="183"/>
    </row>
    <row r="17" spans="1:9" ht="22.5" customHeight="1">
      <c r="A17" s="183"/>
      <c r="B17" s="183"/>
      <c r="C17" s="177"/>
      <c r="D17" s="177"/>
      <c r="E17" s="177"/>
      <c r="F17" s="177"/>
      <c r="G17" s="177"/>
      <c r="H17" s="183"/>
      <c r="I17" s="183"/>
    </row>
    <row r="18" spans="1:9" ht="22.5" customHeight="1">
      <c r="A18" s="183"/>
      <c r="B18" s="183"/>
      <c r="C18" s="177"/>
      <c r="D18" s="177"/>
      <c r="E18" s="177"/>
      <c r="F18" s="177"/>
      <c r="G18" s="177"/>
      <c r="H18" s="183"/>
      <c r="I18" s="183"/>
    </row>
    <row r="19" spans="1:9" ht="22.5" customHeight="1">
      <c r="A19" s="183"/>
      <c r="B19" s="183"/>
      <c r="C19" s="177"/>
      <c r="D19" s="177"/>
      <c r="E19" s="177"/>
      <c r="F19" s="177"/>
      <c r="G19" s="177"/>
      <c r="H19" s="183"/>
      <c r="I19" s="183"/>
    </row>
    <row r="20" spans="1:9" ht="22.5" customHeight="1">
      <c r="A20" s="183"/>
      <c r="B20" s="183"/>
      <c r="C20" s="177"/>
      <c r="D20" s="177"/>
      <c r="E20" s="177"/>
      <c r="F20" s="177"/>
      <c r="G20" s="177"/>
      <c r="H20" s="183"/>
      <c r="I20" s="183"/>
    </row>
    <row r="21" spans="1:9" ht="22.5" customHeight="1">
      <c r="A21" s="183"/>
      <c r="B21" s="183"/>
      <c r="C21" s="177"/>
      <c r="D21" s="177"/>
      <c r="E21" s="177"/>
      <c r="F21" s="177"/>
      <c r="G21" s="177"/>
      <c r="H21" s="183"/>
      <c r="I21" s="183"/>
    </row>
    <row r="22" spans="1:9" ht="22.5" customHeight="1">
      <c r="A22" s="183"/>
      <c r="B22" s="183"/>
      <c r="C22" s="177"/>
      <c r="D22" s="177"/>
      <c r="E22" s="177"/>
      <c r="F22" s="177"/>
      <c r="G22" s="177"/>
      <c r="H22" s="183"/>
      <c r="I22" s="183"/>
    </row>
    <row r="23" spans="1:9" ht="22.5" customHeight="1">
      <c r="A23" s="183"/>
      <c r="B23" s="183"/>
      <c r="C23" s="177"/>
      <c r="D23" s="177"/>
      <c r="E23" s="177"/>
      <c r="F23" s="177"/>
      <c r="G23" s="177"/>
      <c r="H23" s="183"/>
      <c r="I23" s="183"/>
    </row>
    <row r="24" spans="1:9" ht="22.5" customHeight="1">
      <c r="A24" s="183"/>
      <c r="B24" s="183"/>
      <c r="C24" s="177"/>
      <c r="D24" s="177"/>
      <c r="E24" s="177"/>
      <c r="F24" s="177"/>
      <c r="G24" s="177"/>
      <c r="H24" s="183"/>
      <c r="I24" s="183"/>
    </row>
    <row r="25" spans="1:9" ht="22.5" customHeight="1">
      <c r="A25" s="183"/>
      <c r="B25" s="183"/>
      <c r="C25" s="177"/>
      <c r="D25" s="177"/>
      <c r="E25" s="177"/>
      <c r="F25" s="177"/>
      <c r="G25" s="177"/>
      <c r="H25" s="183"/>
      <c r="I25" s="183"/>
    </row>
    <row r="26" spans="1:9" ht="22.5" customHeight="1">
      <c r="A26" s="183"/>
      <c r="B26" s="183"/>
      <c r="C26" s="177"/>
      <c r="D26" s="177"/>
      <c r="E26" s="177"/>
      <c r="F26" s="177"/>
      <c r="G26" s="177"/>
      <c r="H26" s="183"/>
      <c r="I26" s="183"/>
    </row>
    <row r="27" spans="1:9" ht="22.5" customHeight="1">
      <c r="A27" s="183"/>
      <c r="B27" s="183"/>
      <c r="C27" s="177"/>
      <c r="D27" s="177"/>
      <c r="E27" s="177"/>
      <c r="F27" s="177"/>
      <c r="G27" s="177"/>
      <c r="H27" s="183"/>
      <c r="I27" s="183"/>
    </row>
    <row r="28" spans="1:9" ht="22.5" customHeight="1">
      <c r="A28" s="183"/>
      <c r="B28" s="183"/>
      <c r="C28" s="177"/>
      <c r="D28" s="177"/>
      <c r="E28" s="177"/>
      <c r="F28" s="177"/>
      <c r="G28" s="177"/>
      <c r="H28" s="183"/>
      <c r="I28" s="183"/>
    </row>
    <row r="29" spans="1:9" ht="22.5" customHeight="1">
      <c r="A29" s="183"/>
      <c r="B29" s="183"/>
      <c r="C29" s="177"/>
      <c r="D29" s="177"/>
      <c r="E29" s="177"/>
      <c r="F29" s="177"/>
      <c r="G29" s="177"/>
      <c r="H29" s="183"/>
      <c r="I29" s="183"/>
    </row>
    <row r="30" spans="1:9" ht="22.5" customHeight="1">
      <c r="A30" s="183"/>
      <c r="B30" s="183"/>
      <c r="C30" s="177"/>
      <c r="D30" s="177"/>
      <c r="E30" s="177"/>
      <c r="F30" s="177"/>
      <c r="G30" s="177"/>
      <c r="H30" s="183"/>
      <c r="I30" s="183"/>
    </row>
    <row r="31" spans="1:9" ht="22.5" customHeight="1">
      <c r="A31" s="183"/>
      <c r="B31" s="183"/>
      <c r="C31" s="177"/>
      <c r="D31" s="177"/>
      <c r="E31" s="177"/>
      <c r="F31" s="177"/>
      <c r="G31" s="177"/>
      <c r="H31" s="183"/>
      <c r="I31" s="183"/>
    </row>
    <row r="33" spans="1:9">
      <c r="A33" s="10" t="s">
        <v>83</v>
      </c>
    </row>
    <row r="34" spans="1:9" ht="13.5" customHeight="1">
      <c r="A34" s="184" t="s">
        <v>84</v>
      </c>
      <c r="B34" s="184"/>
      <c r="C34" s="184"/>
      <c r="D34" s="184"/>
      <c r="E34" s="184"/>
      <c r="F34" s="184"/>
      <c r="G34" s="184"/>
      <c r="H34" s="184"/>
      <c r="I34" s="184"/>
    </row>
    <row r="35" spans="1:9">
      <c r="A35" s="184"/>
      <c r="B35" s="184"/>
      <c r="C35" s="184"/>
      <c r="D35" s="184"/>
      <c r="E35" s="184"/>
      <c r="F35" s="184"/>
      <c r="G35" s="184"/>
      <c r="H35" s="184"/>
      <c r="I35" s="184"/>
    </row>
    <row r="36" spans="1:9">
      <c r="A36" s="184"/>
      <c r="B36" s="184"/>
      <c r="C36" s="184"/>
      <c r="D36" s="184"/>
      <c r="E36" s="184"/>
      <c r="F36" s="184"/>
      <c r="G36" s="184"/>
      <c r="H36" s="184"/>
      <c r="I36" s="184"/>
    </row>
    <row r="37" spans="1:9">
      <c r="A37" s="184"/>
      <c r="B37" s="184"/>
      <c r="C37" s="184"/>
      <c r="D37" s="184"/>
      <c r="E37" s="184"/>
      <c r="F37" s="184"/>
      <c r="G37" s="184"/>
      <c r="H37" s="184"/>
      <c r="I37" s="184"/>
    </row>
    <row r="38" spans="1:9">
      <c r="A38" s="184"/>
      <c r="B38" s="184"/>
      <c r="C38" s="184"/>
      <c r="D38" s="184"/>
      <c r="E38" s="184"/>
      <c r="F38" s="184"/>
      <c r="G38" s="184"/>
      <c r="H38" s="184"/>
      <c r="I38" s="184"/>
    </row>
    <row r="39" spans="1:9">
      <c r="A39" s="184"/>
      <c r="B39" s="184"/>
      <c r="C39" s="184"/>
      <c r="D39" s="184"/>
      <c r="E39" s="184"/>
      <c r="F39" s="184"/>
      <c r="G39" s="184"/>
      <c r="H39" s="184"/>
      <c r="I39" s="184"/>
    </row>
  </sheetData>
  <sheetProtection algorithmName="SHA-512" hashValue="8a4qnDbvlKvU0WQHy0fcl8lerVTJofH5mIdznlAeGZkjV5bZse3VyYI0Mr3fuVpe87VfyfK/9WZk8tJYKC+bYQ==" saltValue="jWGrYXtqfcNWbWn19GFYdA==" spinCount="100000" sheet="1" objects="1" scenarios="1"/>
  <mergeCells count="8">
    <mergeCell ref="J6:M7"/>
    <mergeCell ref="A34:I39"/>
    <mergeCell ref="A4:A5"/>
    <mergeCell ref="B4:B5"/>
    <mergeCell ref="C4:F4"/>
    <mergeCell ref="G4:G5"/>
    <mergeCell ref="H4:H5"/>
    <mergeCell ref="I4:I5"/>
  </mergeCells>
  <phoneticPr fontId="3"/>
  <pageMargins left="0.59055118110236227" right="0"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4518-82E4-4293-AF1F-120FEB8D9892}">
  <sheetPr>
    <pageSetUpPr fitToPage="1"/>
  </sheetPr>
  <dimension ref="A1:K85"/>
  <sheetViews>
    <sheetView showGridLines="0" showWhiteSpace="0" view="pageBreakPreview" zoomScale="70" zoomScaleNormal="55" zoomScaleSheetLayoutView="70" workbookViewId="0"/>
  </sheetViews>
  <sheetFormatPr defaultColWidth="9" defaultRowHeight="12"/>
  <cols>
    <col min="1" max="1" width="3.625" style="185" customWidth="1"/>
    <col min="2" max="2" width="25.625" style="185" customWidth="1"/>
    <col min="3" max="3" width="16.5" style="185" customWidth="1"/>
    <col min="4" max="4" width="15.5" style="185" customWidth="1"/>
    <col min="5" max="5" width="16.875" style="185" customWidth="1"/>
    <col min="6" max="6" width="23.5" style="185" customWidth="1"/>
    <col min="7" max="7" width="19.875" style="185" customWidth="1"/>
    <col min="8" max="8" width="34.125" style="185" customWidth="1"/>
    <col min="9" max="9" width="3.125" style="185" customWidth="1"/>
    <col min="10" max="16384" width="9" style="185"/>
  </cols>
  <sheetData>
    <row r="1" spans="1:11" ht="47.25" customHeight="1"/>
    <row r="2" spans="1:11" ht="19.5" customHeight="1">
      <c r="B2" s="186" t="s">
        <v>197</v>
      </c>
      <c r="C2" s="187"/>
      <c r="D2" s="187"/>
      <c r="E2" s="187"/>
      <c r="F2" s="187"/>
      <c r="G2" s="187"/>
      <c r="H2" s="188" t="s">
        <v>38</v>
      </c>
    </row>
    <row r="3" spans="1:11" ht="7.5" customHeight="1">
      <c r="B3" s="187"/>
      <c r="C3" s="187"/>
      <c r="D3" s="187"/>
      <c r="E3" s="187"/>
      <c r="F3" s="187"/>
      <c r="G3" s="187"/>
      <c r="H3" s="189"/>
    </row>
    <row r="4" spans="1:11" ht="25.5">
      <c r="B4" s="190" t="s">
        <v>0</v>
      </c>
      <c r="C4" s="190"/>
      <c r="D4" s="190"/>
      <c r="E4" s="190"/>
      <c r="F4" s="190"/>
      <c r="G4" s="190"/>
      <c r="H4" s="190"/>
    </row>
    <row r="5" spans="1:11" ht="17.25" customHeight="1">
      <c r="B5" s="191"/>
      <c r="C5" s="192" t="s">
        <v>239</v>
      </c>
      <c r="D5" s="192"/>
      <c r="E5" s="192"/>
      <c r="F5" s="192"/>
      <c r="G5" s="192"/>
      <c r="H5" s="191"/>
    </row>
    <row r="6" spans="1:11" ht="33" customHeight="1">
      <c r="B6" s="193" t="s">
        <v>1</v>
      </c>
      <c r="C6" s="191"/>
      <c r="D6" s="191"/>
      <c r="E6" s="191"/>
      <c r="F6" s="191"/>
      <c r="G6" s="191"/>
      <c r="H6" s="191"/>
    </row>
    <row r="7" spans="1:11" ht="42.75" customHeight="1">
      <c r="F7" s="194" t="s">
        <v>131</v>
      </c>
      <c r="G7" s="103" t="str">
        <f>'別添１　事業者基本情報【幹事社、コンソーシアム参加事業'!C4</f>
        <v>東京都△△△区●●１丁目１番１号
●●●ビル７階</v>
      </c>
      <c r="H7" s="103"/>
      <c r="J7" s="195" t="s">
        <v>210</v>
      </c>
      <c r="K7" s="195"/>
    </row>
    <row r="8" spans="1:11" ht="35.25" customHeight="1">
      <c r="C8" s="196"/>
      <c r="F8" s="197" t="s">
        <v>2</v>
      </c>
      <c r="G8" s="104" t="str">
        <f>'別添１　事業者基本情報【幹事社、コンソーシアム参加事業'!C3</f>
        <v>株式会社●●●</v>
      </c>
      <c r="H8" s="104"/>
      <c r="J8" s="195" t="s">
        <v>37</v>
      </c>
      <c r="K8" s="195"/>
    </row>
    <row r="9" spans="1:11" ht="35.25" customHeight="1">
      <c r="C9" s="196"/>
      <c r="F9" s="197" t="s">
        <v>3</v>
      </c>
      <c r="G9" s="198" t="s">
        <v>332</v>
      </c>
      <c r="H9" s="198"/>
      <c r="K9" s="195"/>
    </row>
    <row r="10" spans="1:11" ht="48" customHeight="1">
      <c r="C10" s="196"/>
      <c r="F10" s="197"/>
      <c r="G10" s="199"/>
      <c r="H10" s="200" t="s">
        <v>4</v>
      </c>
      <c r="J10" s="195" t="s">
        <v>354</v>
      </c>
      <c r="K10" s="195"/>
    </row>
    <row r="11" spans="1:11" ht="24">
      <c r="B11" s="201" t="s">
        <v>5</v>
      </c>
      <c r="C11" s="201"/>
      <c r="D11" s="201"/>
      <c r="E11" s="201"/>
      <c r="F11" s="201"/>
      <c r="G11" s="201"/>
      <c r="H11" s="201"/>
      <c r="J11" s="195"/>
      <c r="K11" s="195"/>
    </row>
    <row r="12" spans="1:11" ht="18.75">
      <c r="C12" s="196"/>
      <c r="F12" s="197"/>
      <c r="G12" s="202"/>
      <c r="H12" s="199"/>
      <c r="J12" s="195" t="s">
        <v>6</v>
      </c>
      <c r="K12" s="195"/>
    </row>
    <row r="13" spans="1:11" ht="19.5" customHeight="1">
      <c r="B13" s="203" t="s">
        <v>7</v>
      </c>
      <c r="E13" s="204"/>
      <c r="J13" s="195"/>
      <c r="K13" s="195"/>
    </row>
    <row r="14" spans="1:11" ht="9.75" customHeight="1">
      <c r="J14" s="195"/>
      <c r="K14" s="195"/>
    </row>
    <row r="15" spans="1:11" ht="19.5" customHeight="1" thickBot="1">
      <c r="B15" s="205" t="s">
        <v>8</v>
      </c>
      <c r="C15" s="205" t="s">
        <v>41</v>
      </c>
      <c r="D15" s="205" t="s">
        <v>9</v>
      </c>
      <c r="E15" s="205" t="s">
        <v>10</v>
      </c>
      <c r="F15" s="206" t="s">
        <v>11</v>
      </c>
      <c r="G15" s="207"/>
      <c r="H15" s="208"/>
      <c r="J15" s="195"/>
      <c r="K15" s="195"/>
    </row>
    <row r="16" spans="1:11" s="209" customFormat="1" ht="19.5" customHeight="1" thickTop="1">
      <c r="A16" s="209">
        <f>IF(COUNTA(B16)&lt;1,"",COUNTA($B$16:B16))</f>
        <v>1</v>
      </c>
      <c r="B16" s="210" t="s">
        <v>333</v>
      </c>
      <c r="C16" s="210">
        <v>24</v>
      </c>
      <c r="D16" s="210">
        <v>1</v>
      </c>
      <c r="E16" s="211">
        <f>IF(OR(C16="",D16=""),"",IF(AND(D16&lt;4,0&lt;D16),VLOOKUP($C16,健保等級単価一覧表!$B:$D,3,FALSE),(VLOOKUP($C16,健保等級単価一覧表!$B:$D,2,FALSE))))</f>
        <v>2760</v>
      </c>
      <c r="F16" s="212" t="s">
        <v>334</v>
      </c>
      <c r="G16" s="213"/>
      <c r="H16" s="214"/>
      <c r="I16" s="185"/>
      <c r="J16" s="195" t="s">
        <v>12</v>
      </c>
      <c r="K16" s="215"/>
    </row>
    <row r="17" spans="1:11" s="209" customFormat="1" ht="19.5" customHeight="1">
      <c r="A17" s="209">
        <f>IF(COUNTA(B17)&lt;1,"",COUNTA($B$16:B17))</f>
        <v>2</v>
      </c>
      <c r="B17" s="216" t="s">
        <v>333</v>
      </c>
      <c r="C17" s="217">
        <v>25</v>
      </c>
      <c r="D17" s="217">
        <v>1</v>
      </c>
      <c r="E17" s="211">
        <f>IF(OR(C17="",D17=""),"",IF(AND(D17&lt;4,0&lt;D17),VLOOKUP($C17,健保等級単価一覧表!$B:$D,3,FALSE),(VLOOKUP($C17,健保等級単価一覧表!$B:$D,2,FALSE))))</f>
        <v>2920</v>
      </c>
      <c r="F17" s="218" t="s">
        <v>335</v>
      </c>
      <c r="G17" s="219"/>
      <c r="H17" s="220"/>
      <c r="J17" s="215"/>
      <c r="K17" s="215"/>
    </row>
    <row r="18" spans="1:11" s="209" customFormat="1" ht="19.5" customHeight="1">
      <c r="A18" s="209" t="str">
        <f>IF(COUNTA(B18)&lt;1,"",COUNTA($B$16:B18))</f>
        <v/>
      </c>
      <c r="B18" s="221"/>
      <c r="C18" s="221"/>
      <c r="D18" s="221"/>
      <c r="E18" s="211" t="str">
        <f>IF(OR(C18="",D18=""),"",IF(AND(D18&lt;4,0&lt;D18),VLOOKUP($C18,健保等級単価一覧表!$B:$D,3,FALSE),(VLOOKUP($C18,健保等級単価一覧表!$B:$D,2,FALSE))))</f>
        <v/>
      </c>
      <c r="F18" s="222"/>
      <c r="G18" s="223"/>
      <c r="H18" s="224"/>
      <c r="J18" s="215"/>
      <c r="K18" s="215"/>
    </row>
    <row r="19" spans="1:11" s="209" customFormat="1" ht="19.5" customHeight="1">
      <c r="A19" s="209" t="str">
        <f>IF(COUNTA(B19)&lt;1,"",COUNTA($B$16:B19))</f>
        <v/>
      </c>
      <c r="B19" s="221"/>
      <c r="C19" s="221"/>
      <c r="D19" s="221"/>
      <c r="E19" s="211" t="str">
        <f>IF(OR(C19="",D19=""),"",IF(AND(D19&lt;4,0&lt;D19),VLOOKUP($C19,健保等級単価一覧表!$B:$D,3,FALSE),(VLOOKUP($C19,健保等級単価一覧表!$B:$D,2,FALSE))))</f>
        <v/>
      </c>
      <c r="F19" s="222"/>
      <c r="G19" s="223"/>
      <c r="H19" s="224"/>
      <c r="J19" s="225" t="s">
        <v>213</v>
      </c>
      <c r="K19" s="215"/>
    </row>
    <row r="20" spans="1:11" s="209" customFormat="1" ht="19.5" customHeight="1">
      <c r="A20" s="209" t="str">
        <f>IF(COUNTA(B20)&lt;1,"",COUNTA($B$16:B20))</f>
        <v/>
      </c>
      <c r="B20" s="221"/>
      <c r="C20" s="221"/>
      <c r="D20" s="221"/>
      <c r="E20" s="211" t="str">
        <f>IF(OR(C20="",D20=""),"",IF(AND(D20&lt;4,0&lt;D20),VLOOKUP($C20,健保等級単価一覧表!$B:$D,3,FALSE),(VLOOKUP($C20,健保等級単価一覧表!$B:$D,2,FALSE))))</f>
        <v/>
      </c>
      <c r="F20" s="222"/>
      <c r="G20" s="223"/>
      <c r="H20" s="224"/>
      <c r="J20" s="215"/>
      <c r="K20" s="215"/>
    </row>
    <row r="21" spans="1:11" s="209" customFormat="1" ht="19.5" customHeight="1">
      <c r="A21" s="209" t="str">
        <f>IF(COUNTA(B21)&lt;1,"",COUNTA($B$16:B21))</f>
        <v/>
      </c>
      <c r="B21" s="221"/>
      <c r="C21" s="221"/>
      <c r="D21" s="221"/>
      <c r="E21" s="211" t="str">
        <f>IF(OR(C21="",D21=""),"",IF(AND(D21&lt;4,0&lt;D21),VLOOKUP($C21,健保等級単価一覧表!$B:$D,3,FALSE),(VLOOKUP($C21,健保等級単価一覧表!$B:$D,2,FALSE))))</f>
        <v/>
      </c>
      <c r="F21" s="222"/>
      <c r="G21" s="223"/>
      <c r="H21" s="224"/>
      <c r="J21" s="215"/>
      <c r="K21" s="215"/>
    </row>
    <row r="22" spans="1:11" s="209" customFormat="1" ht="19.5" customHeight="1">
      <c r="A22" s="209" t="str">
        <f>IF(COUNTA(B22)&lt;1,"",COUNTA($B$16:B22))</f>
        <v/>
      </c>
      <c r="B22" s="221"/>
      <c r="C22" s="221"/>
      <c r="D22" s="221"/>
      <c r="E22" s="211" t="str">
        <f>IF(OR(C22="",D22=""),"",IF(AND(D22&lt;4,0&lt;D22),VLOOKUP($C22,健保等級単価一覧表!$B:$D,3,FALSE),(VLOOKUP($C22,健保等級単価一覧表!$B:$D,2,FALSE))))</f>
        <v/>
      </c>
      <c r="F22" s="226"/>
      <c r="G22" s="226"/>
      <c r="H22" s="226"/>
      <c r="J22" s="215"/>
      <c r="K22" s="215"/>
    </row>
    <row r="23" spans="1:11" s="209" customFormat="1" ht="19.5" customHeight="1">
      <c r="A23" s="209" t="str">
        <f>IF(COUNTA(B23)&lt;1,"",COUNTA($B$16:B23))</f>
        <v/>
      </c>
      <c r="B23" s="221"/>
      <c r="C23" s="221"/>
      <c r="D23" s="221"/>
      <c r="E23" s="211" t="str">
        <f>IF(OR(C23="",D23=""),"",IF(AND(D23&lt;4,0&lt;D23),VLOOKUP($C23,健保等級単価一覧表!$B:$D,3,FALSE),(VLOOKUP($C23,健保等級単価一覧表!$B:$D,2,FALSE))))</f>
        <v/>
      </c>
      <c r="F23" s="226"/>
      <c r="G23" s="226"/>
      <c r="H23" s="226"/>
      <c r="J23" s="215"/>
      <c r="K23" s="215"/>
    </row>
    <row r="24" spans="1:11" s="209" customFormat="1" ht="19.5" customHeight="1">
      <c r="A24" s="209" t="str">
        <f>IF(COUNTA(B24)&lt;1,"",COUNTA($B$16:B24))</f>
        <v/>
      </c>
      <c r="B24" s="221"/>
      <c r="C24" s="221"/>
      <c r="D24" s="221"/>
      <c r="E24" s="211" t="str">
        <f>IF(OR(C24="",D24=""),"",IF(AND(D24&lt;4,0&lt;D24),VLOOKUP($C24,健保等級単価一覧表!$B:$D,3,FALSE),(VLOOKUP($C24,健保等級単価一覧表!$B:$D,2,FALSE))))</f>
        <v/>
      </c>
      <c r="F24" s="226"/>
      <c r="G24" s="226"/>
      <c r="H24" s="226"/>
      <c r="J24" s="215"/>
      <c r="K24" s="215"/>
    </row>
    <row r="25" spans="1:11" s="209" customFormat="1" ht="19.5" customHeight="1">
      <c r="A25" s="209" t="str">
        <f>IF(COUNTA(B25)&lt;1,"",COUNTA($B$16:B25))</f>
        <v/>
      </c>
      <c r="B25" s="221"/>
      <c r="C25" s="221"/>
      <c r="D25" s="221"/>
      <c r="E25" s="211" t="str">
        <f>IF(OR(C25="",D25=""),"",IF(AND(D25&lt;4,0&lt;D25),VLOOKUP($C25,健保等級単価一覧表!$B:$D,3,FALSE),(VLOOKUP($C25,健保等級単価一覧表!$B:$D,2,FALSE))))</f>
        <v/>
      </c>
      <c r="F25" s="226"/>
      <c r="G25" s="226"/>
      <c r="H25" s="226"/>
      <c r="J25" s="215"/>
      <c r="K25" s="215"/>
    </row>
    <row r="26" spans="1:11" s="209" customFormat="1" ht="19.5" customHeight="1">
      <c r="A26" s="209" t="str">
        <f>IF(COUNTA(B26)&lt;1,"",COUNTA($B$16:B26))</f>
        <v/>
      </c>
      <c r="B26" s="221"/>
      <c r="C26" s="221"/>
      <c r="D26" s="221"/>
      <c r="E26" s="211" t="str">
        <f>IF(OR(C26="",D26=""),"",IF(AND(D26&lt;4,0&lt;D26),VLOOKUP($C26,健保等級単価一覧表!$B:$D,3,FALSE),(VLOOKUP($C26,健保等級単価一覧表!$B:$D,2,FALSE))))</f>
        <v/>
      </c>
      <c r="F26" s="226"/>
      <c r="G26" s="226"/>
      <c r="H26" s="226"/>
      <c r="J26" s="215"/>
      <c r="K26" s="215"/>
    </row>
    <row r="27" spans="1:11" s="209" customFormat="1" ht="19.5" customHeight="1">
      <c r="A27" s="209" t="str">
        <f>IF(COUNTA(B27)&lt;1,"",COUNTA($B$16:B27))</f>
        <v/>
      </c>
      <c r="B27" s="221"/>
      <c r="C27" s="221"/>
      <c r="D27" s="221"/>
      <c r="E27" s="211" t="str">
        <f>IF(OR(C27="",D27=""),"",IF(AND(D27&lt;4,0&lt;D27),VLOOKUP($C27,健保等級単価一覧表!$B:$D,3,FALSE),(VLOOKUP($C27,健保等級単価一覧表!$B:$D,2,FALSE))))</f>
        <v/>
      </c>
      <c r="F27" s="226"/>
      <c r="G27" s="226"/>
      <c r="H27" s="226"/>
      <c r="J27" s="215"/>
      <c r="K27" s="215"/>
    </row>
    <row r="28" spans="1:11" s="209" customFormat="1" ht="19.5" customHeight="1">
      <c r="A28" s="209" t="str">
        <f>IF(COUNTA(B28)&lt;1,"",COUNTA($B$16:B28))</f>
        <v/>
      </c>
      <c r="B28" s="221"/>
      <c r="C28" s="221"/>
      <c r="D28" s="221"/>
      <c r="E28" s="211" t="str">
        <f>IF(OR(C28="",D28=""),"",IF(AND(D28&lt;4,0&lt;D28),VLOOKUP($C28,健保等級単価一覧表!$B:$D,3,FALSE),(VLOOKUP($C28,健保等級単価一覧表!$B:$D,2,FALSE))))</f>
        <v/>
      </c>
      <c r="F28" s="226"/>
      <c r="G28" s="226"/>
      <c r="H28" s="226"/>
      <c r="J28" s="215"/>
      <c r="K28" s="215"/>
    </row>
    <row r="29" spans="1:11" s="209" customFormat="1" ht="19.5" customHeight="1">
      <c r="A29" s="209" t="str">
        <f>IF(COUNTA(B29)&lt;1,"",COUNTA($B$16:B29))</f>
        <v/>
      </c>
      <c r="B29" s="221"/>
      <c r="C29" s="221"/>
      <c r="D29" s="221"/>
      <c r="E29" s="211" t="str">
        <f>IF(OR(C29="",D29=""),"",IF(AND(D29&lt;4,0&lt;D29),VLOOKUP($C29,健保等級単価一覧表!$B:$D,3,FALSE),(VLOOKUP($C29,健保等級単価一覧表!$B:$D,2,FALSE))))</f>
        <v/>
      </c>
      <c r="F29" s="226"/>
      <c r="G29" s="226"/>
      <c r="H29" s="226"/>
      <c r="J29" s="215"/>
      <c r="K29" s="215"/>
    </row>
    <row r="30" spans="1:11" s="209" customFormat="1" ht="19.5" customHeight="1">
      <c r="A30" s="209" t="str">
        <f>IF(COUNTA(B30)&lt;1,"",COUNTA($B$16:B30))</f>
        <v/>
      </c>
      <c r="B30" s="221"/>
      <c r="C30" s="221"/>
      <c r="D30" s="221"/>
      <c r="E30" s="211" t="str">
        <f>IF(OR(C30="",D30=""),"",IF(AND(D30&lt;4,0&lt;D30),VLOOKUP($C30,健保等級単価一覧表!$B:$D,3,FALSE),(VLOOKUP($C30,健保等級単価一覧表!$B:$D,2,FALSE))))</f>
        <v/>
      </c>
      <c r="F30" s="222"/>
      <c r="G30" s="223"/>
      <c r="H30" s="224"/>
      <c r="J30" s="215"/>
      <c r="K30" s="215"/>
    </row>
    <row r="31" spans="1:11" s="209" customFormat="1" ht="19.5" customHeight="1">
      <c r="A31" s="209" t="str">
        <f>IF(COUNTA(B31)&lt;1,"",COUNTA($B$16:B31))</f>
        <v/>
      </c>
      <c r="B31" s="221"/>
      <c r="C31" s="221"/>
      <c r="D31" s="221"/>
      <c r="E31" s="211" t="str">
        <f>IF(OR(C31="",D31=""),"",IF(AND(D31&lt;4,0&lt;D31),VLOOKUP($C31,健保等級単価一覧表!$B:$D,3,FALSE),(VLOOKUP($C31,健保等級単価一覧表!$B:$D,2,FALSE))))</f>
        <v/>
      </c>
      <c r="F31" s="222"/>
      <c r="G31" s="223"/>
      <c r="H31" s="224"/>
      <c r="J31" s="215"/>
      <c r="K31" s="215"/>
    </row>
    <row r="32" spans="1:11" s="209" customFormat="1" ht="19.5" customHeight="1">
      <c r="A32" s="209" t="str">
        <f>IF(COUNTA(B32)&lt;1,"",COUNTA($B$16:B32))</f>
        <v/>
      </c>
      <c r="B32" s="221"/>
      <c r="C32" s="221"/>
      <c r="D32" s="221"/>
      <c r="E32" s="211" t="str">
        <f>IF(OR(C32="",D32=""),"",IF(AND(D32&lt;4,0&lt;D32),VLOOKUP($C32,健保等級単価一覧表!$B:$D,3,FALSE),(VLOOKUP($C32,健保等級単価一覧表!$B:$D,2,FALSE))))</f>
        <v/>
      </c>
      <c r="F32" s="222"/>
      <c r="G32" s="223"/>
      <c r="H32" s="224"/>
      <c r="J32" s="215"/>
      <c r="K32" s="215"/>
    </row>
    <row r="33" spans="1:11" ht="7.5" customHeight="1">
      <c r="J33" s="195"/>
      <c r="K33" s="195"/>
    </row>
    <row r="34" spans="1:11" ht="19.5" customHeight="1">
      <c r="B34" s="195" t="s">
        <v>13</v>
      </c>
      <c r="C34" s="195"/>
      <c r="D34" s="195"/>
      <c r="E34" s="195"/>
      <c r="F34" s="195"/>
      <c r="G34" s="227"/>
      <c r="J34" s="195"/>
      <c r="K34" s="195"/>
    </row>
    <row r="35" spans="1:11" ht="14.25">
      <c r="B35" s="228" t="s">
        <v>14</v>
      </c>
      <c r="C35" s="228"/>
      <c r="D35" s="228"/>
      <c r="E35" s="228"/>
      <c r="F35" s="228"/>
      <c r="J35" s="195"/>
      <c r="K35" s="195"/>
    </row>
    <row r="36" spans="1:11" ht="14.25">
      <c r="B36" s="195" t="s">
        <v>154</v>
      </c>
      <c r="C36" s="195"/>
      <c r="D36" s="195"/>
      <c r="E36" s="195"/>
      <c r="F36" s="195"/>
      <c r="J36" s="195"/>
      <c r="K36" s="195"/>
    </row>
    <row r="37" spans="1:11" ht="19.5" customHeight="1">
      <c r="J37" s="195"/>
      <c r="K37" s="195"/>
    </row>
    <row r="38" spans="1:11" ht="19.5" customHeight="1">
      <c r="B38" s="203" t="s">
        <v>15</v>
      </c>
      <c r="J38" s="195"/>
      <c r="K38" s="195"/>
    </row>
    <row r="39" spans="1:11" ht="9.75" customHeight="1">
      <c r="B39" s="195"/>
      <c r="J39" s="195"/>
      <c r="K39" s="195"/>
    </row>
    <row r="40" spans="1:11" ht="19.5" customHeight="1" thickBot="1">
      <c r="B40" s="205" t="s">
        <v>8</v>
      </c>
      <c r="C40" s="205" t="s">
        <v>16</v>
      </c>
      <c r="D40" s="229" t="s">
        <v>41</v>
      </c>
      <c r="E40" s="205" t="s">
        <v>10</v>
      </c>
      <c r="F40" s="230" t="s">
        <v>44</v>
      </c>
      <c r="G40" s="230"/>
      <c r="H40" s="230"/>
      <c r="J40" s="195"/>
      <c r="K40" s="195"/>
    </row>
    <row r="41" spans="1:11" s="209" customFormat="1" ht="19.5" customHeight="1" thickTop="1">
      <c r="A41" s="209">
        <f>IF(COUNTA(B41)&lt;1,"",COUNTA($B$16:$B$32)+COUNTA($B$41:B41))</f>
        <v>3</v>
      </c>
      <c r="B41" s="210" t="s">
        <v>333</v>
      </c>
      <c r="C41" s="210">
        <v>300000</v>
      </c>
      <c r="D41" s="231">
        <f>IF(C41="","",VLOOKUP(C41,健保等級単価一覧表!G2:J51,4))</f>
        <v>18</v>
      </c>
      <c r="E41" s="211">
        <f>IF(C41="","",VLOOKUP(C41,健保等級単価一覧表!G2:J51,3))</f>
        <v>1780</v>
      </c>
      <c r="F41" s="232" t="s">
        <v>336</v>
      </c>
      <c r="G41" s="232"/>
      <c r="H41" s="232"/>
      <c r="I41" s="185"/>
      <c r="J41" s="195" t="s">
        <v>17</v>
      </c>
      <c r="K41" s="215"/>
    </row>
    <row r="42" spans="1:11" s="209" customFormat="1" ht="19.5" customHeight="1">
      <c r="A42" s="209">
        <f>IF(COUNTA(B42)&lt;1,"",COUNTA($B$16:$B$32)+COUNTA($B$41:B42))</f>
        <v>4</v>
      </c>
      <c r="B42" s="216" t="s">
        <v>333</v>
      </c>
      <c r="C42" s="217">
        <v>200000</v>
      </c>
      <c r="D42" s="233">
        <f>IF(C42="","",VLOOKUP(C42,健保等級単価一覧表!G3:J52,4))</f>
        <v>12</v>
      </c>
      <c r="E42" s="211">
        <f>IF(C42="","",VLOOKUP(C42,健保等級単価一覧表!G3:J52,3))</f>
        <v>1210</v>
      </c>
      <c r="F42" s="234" t="s">
        <v>338</v>
      </c>
      <c r="G42" s="234"/>
      <c r="H42" s="234"/>
      <c r="J42" s="195" t="s">
        <v>344</v>
      </c>
      <c r="K42" s="215"/>
    </row>
    <row r="43" spans="1:11" s="209" customFormat="1" ht="19.5" customHeight="1">
      <c r="A43" s="209" t="str">
        <f>IF(COUNTA(B43)&lt;1,"",COUNTA($B$16:$B$32)+COUNTA($B$41:B43))</f>
        <v/>
      </c>
      <c r="B43" s="221"/>
      <c r="C43" s="221"/>
      <c r="D43" s="211" t="str">
        <f>IF(C43="","",VLOOKUP(C43,健保等級単価一覧表!G4:J53,4))</f>
        <v/>
      </c>
      <c r="E43" s="211" t="str">
        <f>IF(C43="","",VLOOKUP(C43,健保等級単価一覧表!G4:J53,3))</f>
        <v/>
      </c>
      <c r="F43" s="226"/>
      <c r="G43" s="226"/>
      <c r="H43" s="226"/>
      <c r="J43" s="215"/>
      <c r="K43" s="215"/>
    </row>
    <row r="44" spans="1:11" s="209" customFormat="1" ht="19.5" customHeight="1">
      <c r="A44" s="209" t="str">
        <f>IF(COUNTA(B44)&lt;1,"",COUNTA($B$16:$B$32)+COUNTA($B$41:B44))</f>
        <v/>
      </c>
      <c r="B44" s="221"/>
      <c r="C44" s="221"/>
      <c r="D44" s="211" t="str">
        <f>IF(C44="","",VLOOKUP(C44,健保等級単価一覧表!G5:J54,4))</f>
        <v/>
      </c>
      <c r="E44" s="211" t="str">
        <f>IF(C44="","",VLOOKUP(C44,健保等級単価一覧表!G5:J54,3))</f>
        <v/>
      </c>
      <c r="F44" s="226"/>
      <c r="G44" s="226"/>
      <c r="H44" s="226"/>
      <c r="J44" s="215"/>
      <c r="K44" s="215"/>
    </row>
    <row r="45" spans="1:11" s="209" customFormat="1" ht="19.5" customHeight="1">
      <c r="A45" s="209" t="str">
        <f>IF(COUNTA(B45)&lt;1,"",COUNTA($B$16:$B$32)+COUNTA($B$41:B45))</f>
        <v/>
      </c>
      <c r="B45" s="221"/>
      <c r="C45" s="221"/>
      <c r="D45" s="211" t="str">
        <f>IF(C45="","",VLOOKUP(C45,健保等級単価一覧表!G6:J55,4))</f>
        <v/>
      </c>
      <c r="E45" s="211" t="str">
        <f>IF(C45="","",VLOOKUP(C45,健保等級単価一覧表!G6:J55,3))</f>
        <v/>
      </c>
      <c r="F45" s="226"/>
      <c r="G45" s="226"/>
      <c r="H45" s="226"/>
      <c r="J45" s="215"/>
      <c r="K45" s="215"/>
    </row>
    <row r="46" spans="1:11" s="209" customFormat="1" ht="19.5" customHeight="1">
      <c r="A46" s="209" t="str">
        <f>IF(COUNTA(B46)&lt;1,"",COUNTA($B$16:$B$32)+COUNTA($B$41:B46))</f>
        <v/>
      </c>
      <c r="B46" s="221"/>
      <c r="C46" s="221"/>
      <c r="D46" s="211" t="str">
        <f>IF(C46="","",VLOOKUP(C46,健保等級単価一覧表!G7:J56,4))</f>
        <v/>
      </c>
      <c r="E46" s="211" t="str">
        <f>IF(C46="","",VLOOKUP(C46,健保等級単価一覧表!G7:J56,3))</f>
        <v/>
      </c>
      <c r="F46" s="226"/>
      <c r="G46" s="226"/>
      <c r="H46" s="226"/>
      <c r="J46" s="215"/>
      <c r="K46" s="215"/>
    </row>
    <row r="47" spans="1:11" s="209" customFormat="1" ht="19.5" customHeight="1">
      <c r="A47" s="209" t="str">
        <f>IF(COUNTA(B47)&lt;1,"",COUNTA($B$16:$B$32)+COUNTA($B$41:B47))</f>
        <v/>
      </c>
      <c r="B47" s="221"/>
      <c r="C47" s="221"/>
      <c r="D47" s="211" t="str">
        <f>IF(C47="","",VLOOKUP(C47,健保等級単価一覧表!G5:J54,4))</f>
        <v/>
      </c>
      <c r="E47" s="211" t="str">
        <f>IF(C47="","",VLOOKUP(C47,健保等級単価一覧表!G5:J54,3))</f>
        <v/>
      </c>
      <c r="F47" s="226"/>
      <c r="G47" s="226"/>
      <c r="H47" s="226"/>
      <c r="J47" s="215"/>
      <c r="K47" s="215"/>
    </row>
    <row r="48" spans="1:11" s="209" customFormat="1" ht="19.5" customHeight="1">
      <c r="A48" s="209" t="str">
        <f>IF(COUNTA(B48)&lt;1,"",COUNTA($B$16:$B$32)+COUNTA($B$41:B48))</f>
        <v/>
      </c>
      <c r="B48" s="221"/>
      <c r="C48" s="221"/>
      <c r="D48" s="211" t="str">
        <f>IF(C48="","",VLOOKUP(C48,健保等級単価一覧表!G6:J55,4))</f>
        <v/>
      </c>
      <c r="E48" s="211" t="str">
        <f>IF(C48="","",VLOOKUP(C48,健保等級単価一覧表!G6:J55,3))</f>
        <v/>
      </c>
      <c r="F48" s="226"/>
      <c r="G48" s="226"/>
      <c r="H48" s="226"/>
      <c r="J48" s="215"/>
      <c r="K48" s="215"/>
    </row>
    <row r="49" spans="1:11" s="209" customFormat="1" ht="19.5" customHeight="1">
      <c r="A49" s="209" t="str">
        <f>IF(COUNTA(B49)&lt;1,"",COUNTA($B$16:$B$32)+COUNTA($B$41:B49))</f>
        <v/>
      </c>
      <c r="B49" s="221"/>
      <c r="C49" s="221"/>
      <c r="D49" s="211" t="str">
        <f>IF(C49="","",VLOOKUP(C49,健保等級単価一覧表!G7:J56,4))</f>
        <v/>
      </c>
      <c r="E49" s="211" t="str">
        <f>IF(C49="","",VLOOKUP(C49,健保等級単価一覧表!G7:J56,3))</f>
        <v/>
      </c>
      <c r="F49" s="226"/>
      <c r="G49" s="226"/>
      <c r="H49" s="226"/>
      <c r="J49" s="215"/>
      <c r="K49" s="215"/>
    </row>
    <row r="50" spans="1:11" s="209" customFormat="1" ht="19.5" customHeight="1">
      <c r="A50" s="209" t="str">
        <f>IF(COUNTA(B50)&lt;1,"",COUNTA($B$16:$B$32)+COUNTA($B$41:B50))</f>
        <v/>
      </c>
      <c r="B50" s="221"/>
      <c r="C50" s="221"/>
      <c r="D50" s="211" t="str">
        <f>IF(C50="","",VLOOKUP(C50,健保等級単価一覧表!G8:J57,4))</f>
        <v/>
      </c>
      <c r="E50" s="211" t="str">
        <f>IF(C50="","",VLOOKUP(C50,健保等級単価一覧表!G8:J57,3))</f>
        <v/>
      </c>
      <c r="F50" s="226"/>
      <c r="G50" s="226"/>
      <c r="H50" s="226"/>
      <c r="J50" s="215"/>
      <c r="K50" s="215"/>
    </row>
    <row r="51" spans="1:11" ht="19.5" customHeight="1">
      <c r="J51" s="195"/>
      <c r="K51" s="195"/>
    </row>
    <row r="52" spans="1:11" ht="14.25">
      <c r="B52" s="195" t="s">
        <v>18</v>
      </c>
      <c r="J52" s="195"/>
      <c r="K52" s="195"/>
    </row>
    <row r="53" spans="1:11" ht="14.25">
      <c r="B53" s="195" t="s">
        <v>19</v>
      </c>
      <c r="J53" s="195"/>
      <c r="K53" s="195"/>
    </row>
    <row r="54" spans="1:11" ht="19.5" customHeight="1">
      <c r="J54" s="195"/>
      <c r="K54" s="195"/>
    </row>
    <row r="55" spans="1:11" ht="19.5" customHeight="1">
      <c r="B55" s="203" t="s">
        <v>20</v>
      </c>
      <c r="J55" s="195"/>
      <c r="K55" s="195"/>
    </row>
    <row r="56" spans="1:11" ht="9.75" customHeight="1">
      <c r="B56" s="195"/>
      <c r="J56" s="195"/>
      <c r="K56" s="195"/>
    </row>
    <row r="57" spans="1:11" ht="19.5" customHeight="1" thickBot="1">
      <c r="B57" s="205" t="s">
        <v>8</v>
      </c>
      <c r="C57" s="205" t="s">
        <v>42</v>
      </c>
      <c r="D57" s="205" t="s">
        <v>43</v>
      </c>
      <c r="E57" s="205" t="s">
        <v>141</v>
      </c>
      <c r="F57" s="235" t="s">
        <v>11</v>
      </c>
      <c r="G57" s="235"/>
      <c r="H57" s="235"/>
      <c r="J57" s="195"/>
      <c r="K57" s="195"/>
    </row>
    <row r="58" spans="1:11" ht="19.5" customHeight="1" thickTop="1">
      <c r="A58" s="209">
        <f>IF(COUNTA(B58)&lt;1,"",COUNTA($B$16:$B$32)+COUNTA($B$41:$B$50)+COUNTA($B$58:B58))</f>
        <v>5</v>
      </c>
      <c r="B58" s="216" t="s">
        <v>339</v>
      </c>
      <c r="C58" s="216">
        <v>8800</v>
      </c>
      <c r="D58" s="216">
        <v>8</v>
      </c>
      <c r="E58" s="211">
        <f t="shared" ref="E58:E67" si="0">IF(D58="","",INT(C58/D58))</f>
        <v>1100</v>
      </c>
      <c r="F58" s="232" t="s">
        <v>341</v>
      </c>
      <c r="G58" s="232"/>
      <c r="H58" s="232"/>
      <c r="J58" s="195" t="s">
        <v>21</v>
      </c>
      <c r="K58" s="195"/>
    </row>
    <row r="59" spans="1:11" ht="19.5" customHeight="1">
      <c r="A59" s="209">
        <f>IF(COUNTA(B59)&lt;1,"",COUNTA($B$16:$B$32)+COUNTA($B$41:$B$50)+COUNTA($B$58:B59))</f>
        <v>6</v>
      </c>
      <c r="B59" s="216" t="s">
        <v>340</v>
      </c>
      <c r="C59" s="216">
        <v>7800</v>
      </c>
      <c r="D59" s="216">
        <v>7</v>
      </c>
      <c r="E59" s="211">
        <f t="shared" si="0"/>
        <v>1114</v>
      </c>
      <c r="F59" s="234" t="s">
        <v>342</v>
      </c>
      <c r="G59" s="234"/>
      <c r="H59" s="234"/>
      <c r="J59" s="195"/>
      <c r="K59" s="195"/>
    </row>
    <row r="60" spans="1:11" ht="19.5" customHeight="1">
      <c r="A60" s="209" t="str">
        <f>IF(COUNTA(B60)&lt;1,"",COUNTA($B$16:$B$32)+COUNTA($B$41:$B$50)+COUNTA($B$58:B60))</f>
        <v/>
      </c>
      <c r="B60" s="221"/>
      <c r="C60" s="221"/>
      <c r="D60" s="221"/>
      <c r="E60" s="211" t="str">
        <f t="shared" si="0"/>
        <v/>
      </c>
      <c r="F60" s="226"/>
      <c r="G60" s="226"/>
      <c r="H60" s="226"/>
      <c r="J60" s="195"/>
      <c r="K60" s="195"/>
    </row>
    <row r="61" spans="1:11" ht="19.5" customHeight="1">
      <c r="A61" s="209" t="str">
        <f>IF(COUNTA(B61)&lt;1,"",COUNTA($B$16:$B$32)+COUNTA($B$41:$B$50)+COUNTA($B$58:B61))</f>
        <v/>
      </c>
      <c r="B61" s="221"/>
      <c r="C61" s="221"/>
      <c r="D61" s="221"/>
      <c r="E61" s="211" t="str">
        <f t="shared" si="0"/>
        <v/>
      </c>
      <c r="F61" s="226"/>
      <c r="G61" s="226"/>
      <c r="H61" s="226"/>
      <c r="J61" s="195"/>
      <c r="K61" s="195"/>
    </row>
    <row r="62" spans="1:11" ht="19.5" customHeight="1">
      <c r="A62" s="209" t="str">
        <f>IF(COUNTA(B62)&lt;1,"",COUNTA($B$16:$B$32)+COUNTA($B$41:$B$50)+COUNTA($B$58:B62))</f>
        <v/>
      </c>
      <c r="B62" s="221"/>
      <c r="C62" s="221"/>
      <c r="D62" s="221"/>
      <c r="E62" s="211" t="str">
        <f t="shared" si="0"/>
        <v/>
      </c>
      <c r="F62" s="226"/>
      <c r="G62" s="226"/>
      <c r="H62" s="226"/>
      <c r="J62" s="195"/>
      <c r="K62" s="195"/>
    </row>
    <row r="63" spans="1:11" ht="19.5" customHeight="1">
      <c r="A63" s="209" t="str">
        <f>IF(COUNTA(B63)&lt;1,"",COUNTA($B$16:$B$32)+COUNTA($B$41:$B$50)+COUNTA($B$58:B63))</f>
        <v/>
      </c>
      <c r="B63" s="221"/>
      <c r="C63" s="221"/>
      <c r="D63" s="221"/>
      <c r="E63" s="211" t="str">
        <f t="shared" si="0"/>
        <v/>
      </c>
      <c r="F63" s="226"/>
      <c r="G63" s="226"/>
      <c r="H63" s="226"/>
      <c r="J63" s="195"/>
      <c r="K63" s="195"/>
    </row>
    <row r="64" spans="1:11" ht="19.5" customHeight="1">
      <c r="A64" s="209" t="str">
        <f>IF(COUNTA(B64)&lt;1,"",COUNTA($B$16:$B$32)+COUNTA($B$41:$B$50)+COUNTA($B$58:B64))</f>
        <v/>
      </c>
      <c r="B64" s="221"/>
      <c r="C64" s="221"/>
      <c r="D64" s="221"/>
      <c r="E64" s="211" t="str">
        <f t="shared" si="0"/>
        <v/>
      </c>
      <c r="F64" s="226"/>
      <c r="G64" s="226"/>
      <c r="H64" s="226"/>
      <c r="J64" s="195"/>
      <c r="K64" s="195"/>
    </row>
    <row r="65" spans="1:11" ht="19.5" customHeight="1">
      <c r="A65" s="209" t="str">
        <f>IF(COUNTA(B65)&lt;1,"",COUNTA($B$16:$B$32)+COUNTA($B$41:$B$50)+COUNTA($B$58:B65))</f>
        <v/>
      </c>
      <c r="B65" s="221"/>
      <c r="C65" s="221"/>
      <c r="D65" s="221"/>
      <c r="E65" s="211" t="str">
        <f t="shared" si="0"/>
        <v/>
      </c>
      <c r="F65" s="226"/>
      <c r="G65" s="226"/>
      <c r="H65" s="226"/>
      <c r="J65" s="195"/>
      <c r="K65" s="195"/>
    </row>
    <row r="66" spans="1:11" ht="19.5" customHeight="1">
      <c r="A66" s="209" t="str">
        <f>IF(COUNTA(B66)&lt;1,"",COUNTA($B$16:$B$32)+COUNTA($B$41:$B$50)+COUNTA($B$58:B66))</f>
        <v/>
      </c>
      <c r="B66" s="221"/>
      <c r="C66" s="221"/>
      <c r="D66" s="221"/>
      <c r="E66" s="211" t="str">
        <f t="shared" si="0"/>
        <v/>
      </c>
      <c r="F66" s="226"/>
      <c r="G66" s="226"/>
      <c r="H66" s="226"/>
      <c r="J66" s="195"/>
      <c r="K66" s="195"/>
    </row>
    <row r="67" spans="1:11" ht="19.5" customHeight="1">
      <c r="A67" s="209" t="str">
        <f>IF(COUNTA(B67)&lt;1,"",COUNTA($B$16:$B$32)+COUNTA($B$41:$B$50)+COUNTA($B$58:B67))</f>
        <v/>
      </c>
      <c r="B67" s="221"/>
      <c r="C67" s="221"/>
      <c r="D67" s="221"/>
      <c r="E67" s="211" t="str">
        <f t="shared" si="0"/>
        <v/>
      </c>
      <c r="F67" s="226"/>
      <c r="G67" s="226"/>
      <c r="H67" s="226"/>
      <c r="J67" s="195"/>
      <c r="K67" s="195"/>
    </row>
    <row r="68" spans="1:11" ht="14.25">
      <c r="J68" s="195"/>
      <c r="K68" s="195"/>
    </row>
    <row r="69" spans="1:11" ht="14.25">
      <c r="B69" s="236" t="s">
        <v>22</v>
      </c>
      <c r="C69" s="236"/>
      <c r="D69" s="236"/>
      <c r="E69" s="236"/>
      <c r="F69" s="236"/>
      <c r="G69" s="236"/>
      <c r="H69" s="236"/>
      <c r="J69" s="195"/>
      <c r="K69" s="195"/>
    </row>
    <row r="70" spans="1:11" ht="14.25">
      <c r="B70" s="195" t="s">
        <v>23</v>
      </c>
      <c r="C70" s="195"/>
      <c r="D70" s="195"/>
      <c r="E70" s="195"/>
      <c r="F70" s="195"/>
      <c r="G70" s="195"/>
      <c r="H70" s="195"/>
      <c r="J70" s="195"/>
      <c r="K70" s="195"/>
    </row>
    <row r="71" spans="1:11" ht="19.5" customHeight="1">
      <c r="B71" s="195" t="s">
        <v>24</v>
      </c>
      <c r="C71" s="195"/>
      <c r="D71" s="195"/>
      <c r="E71" s="195"/>
      <c r="F71" s="195"/>
      <c r="G71" s="195"/>
      <c r="H71" s="195"/>
      <c r="J71" s="195"/>
      <c r="K71" s="195"/>
    </row>
    <row r="72" spans="1:11" ht="19.5" customHeight="1">
      <c r="A72" s="237"/>
      <c r="B72" s="195" t="s">
        <v>254</v>
      </c>
      <c r="C72" s="195"/>
      <c r="D72" s="195"/>
      <c r="E72" s="195"/>
      <c r="F72" s="195"/>
      <c r="G72" s="195"/>
      <c r="H72" s="195"/>
      <c r="J72" s="195"/>
      <c r="K72" s="195"/>
    </row>
    <row r="73" spans="1:11" ht="14.25">
      <c r="A73" s="237"/>
      <c r="B73" s="195" t="s">
        <v>29</v>
      </c>
      <c r="C73" s="195"/>
      <c r="D73" s="195"/>
      <c r="E73" s="195"/>
      <c r="F73" s="195"/>
      <c r="G73" s="195"/>
      <c r="H73" s="195"/>
      <c r="J73" s="195"/>
      <c r="K73" s="195"/>
    </row>
    <row r="74" spans="1:11" ht="14.25">
      <c r="A74" s="237"/>
      <c r="B74" s="195"/>
      <c r="C74" s="195"/>
      <c r="D74" s="195"/>
      <c r="E74" s="195"/>
      <c r="F74" s="195"/>
      <c r="G74" s="195"/>
      <c r="H74" s="195"/>
      <c r="J74" s="195"/>
      <c r="K74" s="195"/>
    </row>
    <row r="75" spans="1:11" ht="14.25">
      <c r="A75" s="237"/>
      <c r="B75" s="195" t="s">
        <v>25</v>
      </c>
      <c r="C75" s="195"/>
      <c r="D75" s="195"/>
      <c r="E75" s="195"/>
      <c r="F75" s="195"/>
      <c r="G75" s="195"/>
      <c r="H75" s="195"/>
      <c r="J75" s="195"/>
      <c r="K75" s="195"/>
    </row>
    <row r="76" spans="1:11" ht="14.25">
      <c r="A76" s="237"/>
      <c r="B76" s="195"/>
      <c r="C76" s="195"/>
      <c r="D76" s="195"/>
      <c r="E76" s="195"/>
      <c r="F76" s="195"/>
      <c r="G76" s="195"/>
      <c r="H76" s="195"/>
      <c r="J76" s="195"/>
      <c r="K76" s="195"/>
    </row>
    <row r="77" spans="1:11" ht="17.25">
      <c r="B77" s="238"/>
      <c r="C77" s="238"/>
      <c r="D77" s="238"/>
      <c r="E77" s="238"/>
      <c r="F77" s="238"/>
      <c r="G77" s="238"/>
      <c r="H77" s="238"/>
    </row>
    <row r="78" spans="1:11" ht="17.25">
      <c r="B78" s="238"/>
      <c r="C78" s="239"/>
      <c r="D78" s="239"/>
      <c r="E78" s="239"/>
      <c r="F78" s="186"/>
      <c r="G78" s="186"/>
      <c r="H78" s="238"/>
    </row>
    <row r="79" spans="1:11" ht="32.25" customHeight="1">
      <c r="C79" s="237"/>
      <c r="D79" s="237"/>
    </row>
    <row r="80" spans="1:11" ht="3" customHeight="1">
      <c r="C80" s="237"/>
      <c r="D80" s="237"/>
    </row>
    <row r="81" spans="2:2" ht="32.25" customHeight="1"/>
    <row r="82" spans="2:2" ht="3" customHeight="1"/>
    <row r="83" spans="2:2" ht="32.25" customHeight="1"/>
    <row r="85" spans="2:2" ht="17.25">
      <c r="B85" s="240"/>
    </row>
  </sheetData>
  <sheetProtection algorithmName="SHA-512" hashValue="R5Yud/3SfveePZeTDxbiM97TGle1dc8UecLpTSm5hP2awqTa9l8jN1AXR6IxBp2DbKxDebThyDTgKyBjJOMhSg==" saltValue="0jH6CP7TLPwj5xQKaXPDiQ==" spinCount="100000" sheet="1" formatCells="0" insertRows="0"/>
  <mergeCells count="48">
    <mergeCell ref="F65:H65"/>
    <mergeCell ref="F66:H66"/>
    <mergeCell ref="F67:H67"/>
    <mergeCell ref="B69:H69"/>
    <mergeCell ref="F59:H59"/>
    <mergeCell ref="F60:H60"/>
    <mergeCell ref="F61:H61"/>
    <mergeCell ref="F62:H62"/>
    <mergeCell ref="F63:H63"/>
    <mergeCell ref="F64:H64"/>
    <mergeCell ref="F58:H58"/>
    <mergeCell ref="F41:H41"/>
    <mergeCell ref="F42:H42"/>
    <mergeCell ref="F43:H43"/>
    <mergeCell ref="F44:H44"/>
    <mergeCell ref="F45:H45"/>
    <mergeCell ref="F46:H46"/>
    <mergeCell ref="F47:H47"/>
    <mergeCell ref="F48:H48"/>
    <mergeCell ref="F49:H49"/>
    <mergeCell ref="F50:H50"/>
    <mergeCell ref="F57:H57"/>
    <mergeCell ref="F40:H40"/>
    <mergeCell ref="F23:H23"/>
    <mergeCell ref="F24:H24"/>
    <mergeCell ref="F25:H25"/>
    <mergeCell ref="F26:H26"/>
    <mergeCell ref="F27:H27"/>
    <mergeCell ref="F28:H28"/>
    <mergeCell ref="F29:H29"/>
    <mergeCell ref="F30:H30"/>
    <mergeCell ref="F31:H31"/>
    <mergeCell ref="F32:H32"/>
    <mergeCell ref="B35:F35"/>
    <mergeCell ref="F22:H22"/>
    <mergeCell ref="B4:H4"/>
    <mergeCell ref="G7:H7"/>
    <mergeCell ref="G9:H9"/>
    <mergeCell ref="B11:H11"/>
    <mergeCell ref="F15:H15"/>
    <mergeCell ref="F16:H16"/>
    <mergeCell ref="F17:H17"/>
    <mergeCell ref="F18:H18"/>
    <mergeCell ref="F19:H19"/>
    <mergeCell ref="F20:H20"/>
    <mergeCell ref="F21:H21"/>
    <mergeCell ref="C5:G5"/>
    <mergeCell ref="G8:H8"/>
  </mergeCells>
  <phoneticPr fontId="3"/>
  <conditionalFormatting sqref="B16:D32 F16:H32 G9:H9 B41:C50 F41:H50 B58:D67 F58:H67">
    <cfRule type="cellIs" dxfId="8" priority="1" operator="equal">
      <formula>""</formula>
    </cfRule>
  </conditionalFormatting>
  <dataValidations count="1">
    <dataValidation type="whole" imeMode="off" operator="greaterThanOrEqual" allowBlank="1" showInputMessage="1" showErrorMessage="1" sqref="C16:D32 C41:C50 C58:D67" xr:uid="{BF253C32-9A96-4E36-BC66-45B5ABC561B2}">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提出書類一覧</vt:lpstr>
      <vt:lpstr>別添１　事業者基本情報【幹事社、コンソーシアム参加事業</vt:lpstr>
      <vt:lpstr>別添１　事業者基本情報【共同申請参加事業者】</vt:lpstr>
      <vt:lpstr>別添２　支出計画書</vt:lpstr>
      <vt:lpstr>様式第１　交付申請書【コンソーシアム申請用】</vt:lpstr>
      <vt:lpstr>様式第１　交付申請書【共同申請用】</vt:lpstr>
      <vt:lpstr>別添　役員名簿【幹事社、コンソーシアム参加事業者】</vt:lpstr>
      <vt:lpstr>別添　役員名簿【共同申請参加事業者】</vt:lpstr>
      <vt:lpstr>別添２－１人件費単価計算書【幹事社、コンソーシアム参加事業者】</vt:lpstr>
      <vt:lpstr>別添２－1　人件費単価計算書【共同申請参加事業者】</vt:lpstr>
      <vt:lpstr>別添２－2人件費計算根拠【幹事社、コンソーシアム参加事業者】</vt:lpstr>
      <vt:lpstr>別添２－2　人件費計算根拠【共同申請参加事業者】</vt:lpstr>
      <vt:lpstr>別添3-1　共同申請確認書（押印）</vt:lpstr>
      <vt:lpstr>別添3-2　コンソーシアム登録申請書（押印）</vt:lpstr>
      <vt:lpstr>別添3-3　コンソーシアム参加確認書（押印）</vt:lpstr>
      <vt:lpstr>健保等級単価一覧表</vt:lpstr>
      <vt:lpstr>プルダウン</vt:lpstr>
      <vt:lpstr>提出書類一覧!Print_Area</vt:lpstr>
      <vt:lpstr>'別添　役員名簿【幹事社、コンソーシアム参加事業者】'!Print_Area</vt:lpstr>
      <vt:lpstr>'別添　役員名簿【共同申請参加事業者】'!Print_Area</vt:lpstr>
      <vt:lpstr>'別添１　事業者基本情報【幹事社、コンソーシアム参加事業'!Print_Area</vt:lpstr>
      <vt:lpstr>'別添１　事業者基本情報【共同申請参加事業者】'!Print_Area</vt:lpstr>
      <vt:lpstr>'別添２　支出計画書'!Print_Area</vt:lpstr>
      <vt:lpstr>'別添２－1　人件費単価計算書【共同申請参加事業者】'!Print_Area</vt:lpstr>
      <vt:lpstr>'別添２－１人件費単価計算書【幹事社、コンソーシアム参加事業者】'!Print_Area</vt:lpstr>
      <vt:lpstr>'別添２－2　人件費計算根拠【共同申請参加事業者】'!Print_Area</vt:lpstr>
      <vt:lpstr>'別添２－2人件費計算根拠【幹事社、コンソーシアム参加事業者】'!Print_Area</vt:lpstr>
      <vt:lpstr>'別添3-1　共同申請確認書（押印）'!Print_Area</vt:lpstr>
      <vt:lpstr>'別添3-2　コンソーシアム登録申請書（押印）'!Print_Area</vt:lpstr>
      <vt:lpstr>'別添3-3　コンソーシアム参加確認書（押印）'!Print_Area</vt:lpstr>
      <vt:lpstr>'様式第１　交付申請書【コンソーシアム申請用】'!Print_Area</vt:lpstr>
      <vt:lpstr>'様式第１　交付申請書【共同申請用】'!Print_Area</vt:lpstr>
      <vt:lpstr>'別添２　支出計画書'!Print_Titles</vt:lpstr>
      <vt:lpstr>'別添２－2　人件費計算根拠【共同申請参加事業者】'!Print_Titles</vt:lpstr>
      <vt:lpstr>'別添２－2人件費計算根拠【幹事社、コンソーシアム参加事業者】'!Print_Titles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2020-06-24T08:49:59Z</dcterms:created>
  <dcterms:modified xsi:type="dcterms:W3CDTF">2020-06-24T08:54:51Z</dcterms:modified>
</cp:coreProperties>
</file>