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ED761960-7A2D-4A7F-919A-FCA142657DE7}" xr6:coauthVersionLast="44" xr6:coauthVersionMax="44" xr10:uidLastSave="{00000000-0000-0000-0000-000000000000}"/>
  <workbookProtection workbookAlgorithmName="SHA-512" workbookHashValue="W85FFFoTdpsYZhw+6UstlXKccRO5+Mun+N78vGzeAkD9IuVR9O13wRXGp2EvG8ROEE1aQj66DfheI8tKZOftmg==" workbookSaltValue="UXe4pURhWJ5+jZzOywJjmg==" workbookSpinCount="100000" lockStructure="1"/>
  <bookViews>
    <workbookView xWindow="-120" yWindow="-120" windowWidth="29040" windowHeight="15840" xr2:uid="{00000000-000D-0000-FFFF-FFFF00000000}"/>
  </bookViews>
  <sheets>
    <sheet name="提出書類一覧" sheetId="16" r:id="rId1"/>
    <sheet name="別添１　事業者基本情報" sheetId="26" r:id="rId2"/>
    <sheet name="別添２　支出計画書" sheetId="17" r:id="rId3"/>
    <sheet name="様式第１　交付申請書" sheetId="29" r:id="rId4"/>
    <sheet name="別添　役員名簿" sheetId="13" r:id="rId5"/>
    <sheet name="別添２－１人件費単価計算書" sheetId="21" r:id="rId6"/>
    <sheet name="別添２－2人件費計算根拠" sheetId="22" r:id="rId7"/>
    <sheet name="健保等級単価一覧表" sheetId="9" state="hidden" r:id="rId8"/>
    <sheet name="プルダウン" sheetId="5" state="hidden" r:id="rId9"/>
  </sheets>
  <definedNames>
    <definedName name="_xlnm._FilterDatabase" localSheetId="2" hidden="1">'別添２　支出計画書'!$A$12:$K$12</definedName>
    <definedName name="_Hlk39153520" localSheetId="0">提出書類一覧!#REF!</definedName>
    <definedName name="_xlnm.Print_Area" localSheetId="0">提出書類一覧!$A$1:$D$12</definedName>
    <definedName name="_xlnm.Print_Area" localSheetId="4">'別添　役員名簿'!$A$1:$I$39</definedName>
    <definedName name="_xlnm.Print_Area" localSheetId="1">'別添１　事業者基本情報'!$A$1:$C$34</definedName>
    <definedName name="_xlnm.Print_Area" localSheetId="2">'別添２　支出計画書'!$A$1:$E$32</definedName>
    <definedName name="_xlnm.Print_Area" localSheetId="5">'別添２－１人件費単価計算書'!$B$2:$H$76</definedName>
    <definedName name="_xlnm.Print_Area" localSheetId="6">'別添２－2人件費計算根拠'!$A$1:$E$31</definedName>
    <definedName name="_xlnm.Print_Area" localSheetId="3">'様式第１　交付申請書'!$A$1:$G$35</definedName>
    <definedName name="_xlnm.Print_Titles" localSheetId="2">'別添２　支出計画書'!$12:$12</definedName>
    <definedName name="_xlnm.Print_Titles" localSheetId="6">'別添２－2人件費計算根拠'!$7:$7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2" l="1"/>
  <c r="F7" i="29"/>
  <c r="B4" i="17"/>
  <c r="D42" i="21" l="1"/>
  <c r="F10" i="29" l="1"/>
  <c r="F9" i="29"/>
  <c r="F8" i="29"/>
  <c r="G8" i="21" l="1"/>
  <c r="E16" i="21" l="1"/>
  <c r="G7" i="21"/>
  <c r="C30" i="22" l="1"/>
  <c r="E30" i="22" s="1"/>
  <c r="C29" i="22"/>
  <c r="E29" i="22" s="1"/>
  <c r="C28" i="22"/>
  <c r="E28" i="22" s="1"/>
  <c r="C27" i="22"/>
  <c r="E27" i="22" s="1"/>
  <c r="C26" i="22"/>
  <c r="E26" i="22" s="1"/>
  <c r="C25" i="22"/>
  <c r="E25" i="22" s="1"/>
  <c r="C24" i="22"/>
  <c r="E24" i="22" s="1"/>
  <c r="C23" i="22"/>
  <c r="E23" i="22" s="1"/>
  <c r="C22" i="22"/>
  <c r="E22" i="22" s="1"/>
  <c r="C21" i="22"/>
  <c r="E21" i="22" s="1"/>
  <c r="C20" i="22"/>
  <c r="E20" i="22" s="1"/>
  <c r="C19" i="22"/>
  <c r="E19" i="22" s="1"/>
  <c r="C18" i="22"/>
  <c r="E18" i="22" s="1"/>
  <c r="C17" i="22"/>
  <c r="E17" i="22" s="1"/>
  <c r="C16" i="22"/>
  <c r="E16" i="22" s="1"/>
  <c r="C15" i="22"/>
  <c r="E15" i="22" s="1"/>
  <c r="C14" i="22"/>
  <c r="E14" i="22" s="1"/>
  <c r="C13" i="22"/>
  <c r="E13" i="22" s="1"/>
  <c r="C12" i="22"/>
  <c r="E12" i="22" s="1"/>
  <c r="C11" i="22"/>
  <c r="E11" i="22" s="1"/>
  <c r="C10" i="22"/>
  <c r="E10" i="22" s="1"/>
  <c r="C9" i="22"/>
  <c r="E9" i="22" s="1"/>
  <c r="C8" i="22"/>
  <c r="E8" i="22" s="1"/>
  <c r="C31" i="22"/>
  <c r="E31" i="22" s="1"/>
  <c r="E67" i="21"/>
  <c r="A67" i="21"/>
  <c r="E66" i="21"/>
  <c r="A66" i="21"/>
  <c r="E65" i="21"/>
  <c r="A65" i="21"/>
  <c r="E64" i="21"/>
  <c r="A64" i="21"/>
  <c r="E63" i="21"/>
  <c r="A63" i="21"/>
  <c r="E62" i="21"/>
  <c r="A62" i="21"/>
  <c r="E61" i="21"/>
  <c r="A61" i="21"/>
  <c r="E60" i="21"/>
  <c r="A60" i="21"/>
  <c r="E59" i="21"/>
  <c r="A59" i="21"/>
  <c r="E58" i="21"/>
  <c r="A58" i="21"/>
  <c r="E50" i="21"/>
  <c r="D50" i="21"/>
  <c r="A50" i="21"/>
  <c r="E49" i="21"/>
  <c r="D49" i="21"/>
  <c r="A49" i="21"/>
  <c r="E48" i="21"/>
  <c r="D48" i="21"/>
  <c r="A48" i="21"/>
  <c r="E47" i="21"/>
  <c r="D47" i="21"/>
  <c r="A47" i="21"/>
  <c r="E46" i="21"/>
  <c r="D46" i="21"/>
  <c r="A46" i="21"/>
  <c r="E45" i="21"/>
  <c r="D45" i="21"/>
  <c r="A45" i="21"/>
  <c r="E44" i="21"/>
  <c r="D44" i="21"/>
  <c r="A44" i="21"/>
  <c r="E43" i="21"/>
  <c r="D43" i="21"/>
  <c r="A43" i="21"/>
  <c r="E42" i="21"/>
  <c r="A42" i="21"/>
  <c r="E41" i="21"/>
  <c r="D41" i="21"/>
  <c r="A41" i="21"/>
  <c r="E32" i="21"/>
  <c r="A32" i="21"/>
  <c r="E31" i="21"/>
  <c r="A31" i="21"/>
  <c r="E30" i="21"/>
  <c r="A30" i="21"/>
  <c r="E29" i="21"/>
  <c r="A29" i="21"/>
  <c r="E28" i="21"/>
  <c r="A28" i="21"/>
  <c r="E27" i="21"/>
  <c r="A27" i="21"/>
  <c r="E26" i="21"/>
  <c r="A26" i="21"/>
  <c r="E25" i="21"/>
  <c r="A25" i="21"/>
  <c r="E24" i="21"/>
  <c r="A24" i="21"/>
  <c r="E23" i="21"/>
  <c r="A23" i="21"/>
  <c r="E22" i="21"/>
  <c r="A22" i="21"/>
  <c r="E21" i="21"/>
  <c r="A21" i="21"/>
  <c r="E20" i="21"/>
  <c r="A20" i="21"/>
  <c r="E19" i="21"/>
  <c r="A19" i="21"/>
  <c r="E18" i="21"/>
  <c r="A18" i="21"/>
  <c r="E17" i="21"/>
  <c r="A17" i="21"/>
  <c r="A16" i="21"/>
  <c r="C46" i="5" l="1"/>
  <c r="C11" i="5"/>
  <c r="C17" i="5"/>
  <c r="C23" i="5"/>
  <c r="C29" i="5"/>
  <c r="C35" i="5"/>
  <c r="C41" i="5"/>
  <c r="C12" i="5"/>
  <c r="C18" i="5"/>
  <c r="C24" i="5"/>
  <c r="C30" i="5"/>
  <c r="C36" i="5"/>
  <c r="C42" i="5"/>
  <c r="C7" i="5"/>
  <c r="C13" i="5"/>
  <c r="C19" i="5"/>
  <c r="C25" i="5"/>
  <c r="C31" i="5"/>
  <c r="C37" i="5"/>
  <c r="C43" i="5"/>
  <c r="C8" i="5"/>
  <c r="C14" i="5"/>
  <c r="C20" i="5"/>
  <c r="C26" i="5"/>
  <c r="C32" i="5"/>
  <c r="C38" i="5"/>
  <c r="C44" i="5"/>
  <c r="C9" i="5"/>
  <c r="C15" i="5"/>
  <c r="C21" i="5"/>
  <c r="C27" i="5"/>
  <c r="C33" i="5"/>
  <c r="C39" i="5"/>
  <c r="C45" i="5"/>
  <c r="C10" i="5"/>
  <c r="C16" i="5"/>
  <c r="C22" i="5"/>
  <c r="C28" i="5"/>
  <c r="C34" i="5"/>
  <c r="C40" i="5"/>
  <c r="E6" i="22"/>
  <c r="F11" i="17" l="1"/>
  <c r="E9" i="17" l="1"/>
  <c r="E8" i="17"/>
  <c r="E7" i="17"/>
  <c r="E6" i="17"/>
  <c r="E10" i="17" l="1"/>
  <c r="D30" i="29" l="1"/>
  <c r="F9" i="5"/>
  <c r="F7" i="5"/>
  <c r="F42" i="5"/>
  <c r="F36" i="5"/>
  <c r="F30" i="5"/>
  <c r="F24" i="5"/>
  <c r="F18" i="5"/>
  <c r="F12" i="5"/>
  <c r="F41" i="5"/>
  <c r="F35" i="5"/>
  <c r="F29" i="5"/>
  <c r="F23" i="5"/>
  <c r="F17" i="5"/>
  <c r="F11" i="5"/>
  <c r="F46" i="5"/>
  <c r="F40" i="5"/>
  <c r="F34" i="5"/>
  <c r="F28" i="5"/>
  <c r="F22" i="5"/>
  <c r="F16" i="5"/>
  <c r="F10" i="5"/>
  <c r="F45" i="5"/>
  <c r="F39" i="5"/>
  <c r="F33" i="5"/>
  <c r="F27" i="5"/>
  <c r="F21" i="5"/>
  <c r="F15" i="5"/>
  <c r="F44" i="5"/>
  <c r="F38" i="5"/>
  <c r="F32" i="5"/>
  <c r="F26" i="5"/>
  <c r="F20" i="5"/>
  <c r="F14" i="5"/>
  <c r="F8" i="5"/>
  <c r="F43" i="5"/>
  <c r="F37" i="5"/>
  <c r="F31" i="5"/>
  <c r="F25" i="5"/>
  <c r="F19" i="5"/>
  <c r="F13" i="5"/>
  <c r="F10" i="17"/>
  <c r="G10" i="17" s="1"/>
  <c r="F30" i="29" s="1"/>
  <c r="F31" i="29" s="1"/>
  <c r="C30" i="29" l="1"/>
  <c r="C31" i="29" s="1"/>
  <c r="D31" i="29"/>
</calcChain>
</file>

<file path=xl/sharedStrings.xml><?xml version="1.0" encoding="utf-8"?>
<sst xmlns="http://schemas.openxmlformats.org/spreadsheetml/2006/main" count="230" uniqueCount="209">
  <si>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</si>
  <si>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</si>
  <si>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</si>
  <si>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</si>
  <si>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</si>
  <si>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</si>
  <si>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</si>
  <si>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</si>
  <si>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</si>
  <si>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</si>
  <si>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</si>
  <si>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</si>
  <si>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</si>
  <si>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</si>
  <si>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</si>
  <si>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</si>
  <si>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</si>
  <si>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</si>
  <si>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</si>
  <si>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</si>
  <si>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</si>
  <si>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</si>
  <si>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</si>
  <si>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</si>
  <si>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</si>
  <si>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</si>
  <si>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</si>
  <si>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</si>
  <si>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</si>
  <si>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</si>
  <si>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</si>
  <si>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</si>
  <si>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</si>
  <si>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</si>
  <si>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</si>
  <si>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</si>
  <si>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</si>
  <si>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</si>
  <si>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</si>
  <si>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</si>
  <si>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</si>
  <si>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</si>
  <si>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</si>
  <si>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</si>
  <si>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</si>
  <si>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3.人件費</t>
    <rPh sb="2" eb="5">
      <t>ジンケンヒ</t>
    </rPh>
    <phoneticPr fontId="3"/>
  </si>
  <si>
    <t>4.その他諸経費</t>
    <rPh sb="4" eb="5">
      <t>タ</t>
    </rPh>
    <rPh sb="5" eb="8">
      <t>ショケイヒ</t>
    </rPh>
    <phoneticPr fontId="3"/>
  </si>
  <si>
    <t>4.その他諸経費</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</si>
  <si>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</si>
  <si>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</si>
  <si>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</si>
  <si>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</si>
  <si>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</si>
  <si>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</si>
  <si>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</si>
  <si>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</si>
  <si>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</si>
  <si>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</si>
  <si>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</si>
  <si>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</si>
  <si>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</si>
  <si>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</si>
  <si>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</si>
  <si>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</si>
  <si>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</si>
  <si>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</si>
  <si>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</si>
  <si>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</si>
  <si>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</si>
  <si>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</si>
  <si>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</si>
  <si>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</si>
  <si>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</si>
  <si>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</si>
  <si>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</si>
  <si>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</si>
  <si>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</si>
  <si>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</si>
  <si>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</si>
  <si>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</si>
  <si>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</si>
  <si>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</si>
  <si>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</si>
  <si>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</si>
  <si>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</si>
  <si>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</si>
  <si>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</si>
  <si>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</si>
  <si>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</si>
  <si>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</si>
  <si>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</si>
  <si>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</si>
  <si>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</si>
  <si>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</si>
  <si>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</si>
  <si>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</si>
  <si>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</si>
  <si>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</si>
  <si>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</si>
  <si>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</si>
  <si>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</si>
  <si>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</si>
  <si>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</si>
  <si>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</si>
  <si>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</si>
  <si>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</si>
  <si>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</si>
  <si>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</si>
  <si>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</si>
  <si>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</si>
  <si>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</si>
  <si>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</si>
  <si>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書式</t>
    <rPh sb="0" eb="2">
      <t>ショシキ</t>
    </rPh>
    <phoneticPr fontId="8"/>
  </si>
  <si>
    <t>指定
（別添２）</t>
    <rPh sb="0" eb="2">
      <t>シテイ</t>
    </rPh>
    <rPh sb="4" eb="6">
      <t>ベッテン</t>
    </rPh>
    <phoneticPr fontId="8"/>
  </si>
  <si>
    <t>自由</t>
    <rPh sb="0" eb="2">
      <t>ジユウ</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</si>
  <si>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</si>
  <si>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書類名称</t>
    <phoneticPr fontId="3"/>
  </si>
  <si>
    <t>No</t>
    <phoneticPr fontId="3"/>
  </si>
  <si>
    <t>指定
（別添）</t>
    <rPh sb="0" eb="2">
      <t>シテイ</t>
    </rPh>
    <rPh sb="4" eb="6">
      <t>ベッテン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</si>
  <si>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</si>
  <si>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</si>
  <si>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</si>
  <si>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</si>
  <si>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</si>
  <si>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</si>
  <si>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</si>
  <si>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合    計</t>
  </si>
  <si>
    <t>交付決定日　～</t>
    <phoneticPr fontId="3"/>
  </si>
  <si>
    <t>（単位：円）</t>
  </si>
  <si>
    <t>（1） 申請者の役員名簿（別添）</t>
    <phoneticPr fontId="3"/>
  </si>
  <si>
    <t>住　　　　　所</t>
    <phoneticPr fontId="8"/>
  </si>
  <si>
    <t>①</t>
    <phoneticPr fontId="3"/>
  </si>
  <si>
    <t>③</t>
    <phoneticPr fontId="3"/>
  </si>
  <si>
    <t>④</t>
    <phoneticPr fontId="3"/>
  </si>
  <si>
    <t>⑤</t>
    <phoneticPr fontId="3"/>
  </si>
  <si>
    <t>⑥</t>
    <phoneticPr fontId="3"/>
  </si>
  <si>
    <t>⑦</t>
    <phoneticPr fontId="3"/>
  </si>
  <si>
    <t>⑧</t>
    <phoneticPr fontId="3"/>
  </si>
  <si>
    <t>⑨</t>
    <phoneticPr fontId="3"/>
  </si>
  <si>
    <t>⑩</t>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</si>
  <si>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</si>
  <si>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</si>
  <si>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</si>
  <si>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</si>
  <si>
    <t>産業保安高度化推進事業費</t>
    <phoneticPr fontId="3"/>
  </si>
  <si>
    <t>１／２</t>
    <phoneticPr fontId="3"/>
  </si>
  <si>
    <t>Ａ</t>
  </si>
  <si>
    <t>Ｂ</t>
  </si>
  <si>
    <t>Ｃ</t>
  </si>
  <si>
    <t>Ｄ</t>
  </si>
  <si>
    <r>
      <t xml:space="preserve">担当者
</t>
    </r>
    <r>
      <rPr>
        <b/>
        <sz val="9"/>
        <rFont val="ＭＳ 明朝"/>
        <family val="1"/>
        <charset val="128"/>
      </rPr>
      <t>（プルダウン）</t>
    </r>
    <rPh sb="0" eb="3">
      <t>タントウシャ</t>
    </rPh>
    <phoneticPr fontId="3"/>
  </si>
  <si>
    <t>2020年●月●日</t>
    <rPh sb="4" eb="5">
      <t>ネン</t>
    </rPh>
    <rPh sb="6" eb="7">
      <t>ガツ</t>
    </rPh>
    <rPh sb="8" eb="9">
      <t>ニチ</t>
    </rPh>
    <phoneticPr fontId="3"/>
  </si>
  <si>
    <t>指定
（様式第１）</t>
    <phoneticPr fontId="3"/>
  </si>
  <si>
    <t>2.機材・部品・材料調達費及び、据え付け工事費</t>
    <rPh sb="2" eb="4">
      <t>キザイ</t>
    </rPh>
    <rPh sb="5" eb="7">
      <t>ブヒン</t>
    </rPh>
    <rPh sb="8" eb="10">
      <t>ザイリョウ</t>
    </rPh>
    <rPh sb="10" eb="12">
      <t>チョウタツ</t>
    </rPh>
    <rPh sb="12" eb="13">
      <t>ヒ</t>
    </rPh>
    <rPh sb="13" eb="14">
      <t>オヨ</t>
    </rPh>
    <rPh sb="16" eb="17">
      <t>ス</t>
    </rPh>
    <rPh sb="18" eb="19">
      <t>ツ</t>
    </rPh>
    <rPh sb="20" eb="22">
      <t>コウジ</t>
    </rPh>
    <rPh sb="22" eb="23">
      <t>ヒ</t>
    </rPh>
    <phoneticPr fontId="3"/>
  </si>
  <si>
    <t>　　https://www.meti.go.jp/information_2/downloadfiles/R2kenpo.pdf</t>
    <phoneticPr fontId="3"/>
  </si>
  <si>
    <t>【幹事社】人件費氏名</t>
    <rPh sb="1" eb="3">
      <t>カンジ</t>
    </rPh>
    <rPh sb="3" eb="4">
      <t>シャ</t>
    </rPh>
    <rPh sb="5" eb="8">
      <t>ジンケンヒ</t>
    </rPh>
    <rPh sb="8" eb="10">
      <t>シメイ</t>
    </rPh>
    <phoneticPr fontId="3"/>
  </si>
  <si>
    <t>【共同申請社】人件費氏名</t>
    <rPh sb="1" eb="3">
      <t>キョウドウ</t>
    </rPh>
    <rPh sb="3" eb="5">
      <t>シンセイ</t>
    </rPh>
    <rPh sb="5" eb="6">
      <t>シャ</t>
    </rPh>
    <rPh sb="7" eb="10">
      <t>ジンケンヒ</t>
    </rPh>
    <rPh sb="10" eb="12">
      <t>シメイ</t>
    </rPh>
    <phoneticPr fontId="3"/>
  </si>
  <si>
    <t xml:space="preserve">令和２年度補正　産業保安高度化推進事業費補助金
</t>
    <phoneticPr fontId="3"/>
  </si>
  <si>
    <t>法人・団体等名</t>
    <phoneticPr fontId="3"/>
  </si>
  <si>
    <t>指定
（別添１）</t>
    <rPh sb="0" eb="2">
      <t>シテイ</t>
    </rPh>
    <rPh sb="4" eb="6">
      <t>ベッテン</t>
    </rPh>
    <phoneticPr fontId="8"/>
  </si>
  <si>
    <t>想定される支出計画に基づき、補助対象支出に係る各費目の内訳および合計を算出すること。</t>
    <phoneticPr fontId="3"/>
  </si>
  <si>
    <t>他の国庫事業との重複有無
（※　同一の費用に対して、本補助金と国からの他の補助金（負担金、利子補給金並びに補助金適正化法第２条第４項第１号に掲げる補助金、および同項第２号に掲げる資金を含む。）の併用はできません。）</t>
    <rPh sb="0" eb="1">
      <t>ホカ</t>
    </rPh>
    <rPh sb="2" eb="4">
      <t>コッコ</t>
    </rPh>
    <rPh sb="4" eb="6">
      <t>ジギョウ</t>
    </rPh>
    <rPh sb="8" eb="10">
      <t>チョウフク</t>
    </rPh>
    <rPh sb="10" eb="12">
      <t>ウム</t>
    </rPh>
    <phoneticPr fontId="3"/>
  </si>
  <si>
    <t>他の国庫事業との重複はありません</t>
    <rPh sb="0" eb="1">
      <t>ホカ</t>
    </rPh>
    <rPh sb="2" eb="6">
      <t>コッコジギョウ</t>
    </rPh>
    <rPh sb="8" eb="10">
      <t>チョウフク</t>
    </rPh>
    <phoneticPr fontId="3"/>
  </si>
  <si>
    <t>（別添１）</t>
    <rPh sb="1" eb="3">
      <t>ベッテン</t>
    </rPh>
    <phoneticPr fontId="3"/>
  </si>
  <si>
    <t>（別添２）支出計画書</t>
    <phoneticPr fontId="3"/>
  </si>
  <si>
    <t>（別添２－１）</t>
    <rPh sb="1" eb="3">
      <t>ベッテン</t>
    </rPh>
    <phoneticPr fontId="8"/>
  </si>
  <si>
    <t>②</t>
    <phoneticPr fontId="3"/>
  </si>
  <si>
    <t>←登記簿情報と一致するように記入してください。（様式第１）交付申請書に転記されます。</t>
    <rPh sb="1" eb="4">
      <t>トウキボ</t>
    </rPh>
    <rPh sb="4" eb="6">
      <t>ジョウホウ</t>
    </rPh>
    <rPh sb="7" eb="9">
      <t>イッチ</t>
    </rPh>
    <rPh sb="14" eb="16">
      <t>キニュウ</t>
    </rPh>
    <rPh sb="24" eb="26">
      <t>ヨウシキ</t>
    </rPh>
    <rPh sb="26" eb="27">
      <t>ダイ</t>
    </rPh>
    <rPh sb="29" eb="31">
      <t>コウフ</t>
    </rPh>
    <rPh sb="31" eb="34">
      <t>シンセイショ</t>
    </rPh>
    <rPh sb="35" eb="37">
      <t>テンキ</t>
    </rPh>
    <phoneticPr fontId="3"/>
  </si>
  <si>
    <t>←登記簿情報と一致するように記入してください。（様式第１）交付申請書に転記されます。</t>
    <phoneticPr fontId="3"/>
  </si>
  <si>
    <t>←SIIからの問い合わせに対して主となる担当者をご記入下さい。</t>
    <rPh sb="7" eb="8">
      <t>ト</t>
    </rPh>
    <rPh sb="9" eb="10">
      <t>ア</t>
    </rPh>
    <rPh sb="13" eb="14">
      <t>タイ</t>
    </rPh>
    <rPh sb="16" eb="17">
      <t>シュ</t>
    </rPh>
    <rPh sb="20" eb="23">
      <t>タントウシャ</t>
    </rPh>
    <rPh sb="25" eb="27">
      <t>キニュウ</t>
    </rPh>
    <rPh sb="27" eb="28">
      <t>クダ</t>
    </rPh>
    <phoneticPr fontId="3"/>
  </si>
  <si>
    <r>
      <t>←基本情報以外の住所に書類送付先にする場合は、</t>
    </r>
    <r>
      <rPr>
        <sz val="11"/>
        <color theme="1"/>
        <rFont val="ＭＳ Ｐゴシック"/>
        <family val="3"/>
        <charset val="128"/>
      </rPr>
      <t>こちらにご記入下さい。</t>
    </r>
    <rPh sb="1" eb="3">
      <t>キホン</t>
    </rPh>
    <rPh sb="3" eb="5">
      <t>ジョウホウ</t>
    </rPh>
    <rPh sb="5" eb="7">
      <t>イガイ</t>
    </rPh>
    <rPh sb="8" eb="10">
      <t>ジュウショ</t>
    </rPh>
    <rPh sb="11" eb="13">
      <t>ショルイ</t>
    </rPh>
    <rPh sb="13" eb="16">
      <t>ソウフサキ</t>
    </rPh>
    <rPh sb="19" eb="21">
      <t>バアイ</t>
    </rPh>
    <rPh sb="28" eb="30">
      <t>キニュウ</t>
    </rPh>
    <rPh sb="30" eb="31">
      <t>クダ</t>
    </rPh>
    <phoneticPr fontId="3"/>
  </si>
  <si>
    <t>※人件費は別添２「人件費計算根拠」の金額と一致させてください。</t>
    <rPh sb="1" eb="4">
      <t>ジンケンヒ</t>
    </rPh>
    <rPh sb="5" eb="7">
      <t>ベッテン</t>
    </rPh>
    <rPh sb="9" eb="12">
      <t>ジンケンヒ</t>
    </rPh>
    <rPh sb="12" eb="14">
      <t>ケイサン</t>
    </rPh>
    <rPh sb="14" eb="16">
      <t>コンキョ</t>
    </rPh>
    <rPh sb="18" eb="20">
      <t>キンガク</t>
    </rPh>
    <rPh sb="21" eb="23">
      <t>イッチ</t>
    </rPh>
    <phoneticPr fontId="3"/>
  </si>
  <si>
    <t>※人件費の単価は健保等級の単価となります。</t>
    <rPh sb="1" eb="4">
      <t>ジンケンヒ</t>
    </rPh>
    <rPh sb="5" eb="7">
      <t>タンカ</t>
    </rPh>
    <rPh sb="8" eb="10">
      <t>ケンポ</t>
    </rPh>
    <rPh sb="10" eb="12">
      <t>トウキュウ</t>
    </rPh>
    <rPh sb="13" eb="15">
      <t>タンカ</t>
    </rPh>
    <phoneticPr fontId="3"/>
  </si>
  <si>
    <t>←（別添１）事業者基本情報の情報が反映されます。</t>
    <phoneticPr fontId="3"/>
  </si>
  <si>
    <t>←（別添１）事業者基本情報の情報が反映されます。</t>
    <phoneticPr fontId="3"/>
  </si>
  <si>
    <t>←会社法上の役員を記入ください。
必要に応じて枠を追加下さい。</t>
    <rPh sb="1" eb="4">
      <t>カイシャホウ</t>
    </rPh>
    <rPh sb="4" eb="5">
      <t>ジョウ</t>
    </rPh>
    <rPh sb="6" eb="8">
      <t>ヤクイン</t>
    </rPh>
    <rPh sb="9" eb="11">
      <t>キニュウ</t>
    </rPh>
    <rPh sb="17" eb="19">
      <t>ヒツヨウ</t>
    </rPh>
    <rPh sb="20" eb="21">
      <t>オウ</t>
    </rPh>
    <rPh sb="23" eb="24">
      <t>ワク</t>
    </rPh>
    <rPh sb="25" eb="27">
      <t>ツイカ</t>
    </rPh>
    <rPh sb="27" eb="28">
      <t>クダ</t>
    </rPh>
    <phoneticPr fontId="3"/>
  </si>
  <si>
    <t>←入力頂いた単価は人件費計算根拠に反映されます。</t>
    <rPh sb="1" eb="3">
      <t>ニュウリョク</t>
    </rPh>
    <rPh sb="3" eb="4">
      <t>イタダ</t>
    </rPh>
    <rPh sb="6" eb="8">
      <t>タンカ</t>
    </rPh>
    <rPh sb="9" eb="12">
      <t>ジンケンヒ</t>
    </rPh>
    <rPh sb="12" eb="14">
      <t>ケイサン</t>
    </rPh>
    <rPh sb="14" eb="16">
      <t>コンキョ</t>
    </rPh>
    <rPh sb="17" eb="19">
      <t>ハンエイ</t>
    </rPh>
    <phoneticPr fontId="3"/>
  </si>
  <si>
    <t>←プルダウンから類型A～Dをご選択下さい。</t>
    <rPh sb="8" eb="10">
      <t>ルイケイ</t>
    </rPh>
    <rPh sb="15" eb="17">
      <t>センタク</t>
    </rPh>
    <rPh sb="17" eb="18">
      <t>クダ</t>
    </rPh>
    <phoneticPr fontId="3"/>
  </si>
  <si>
    <t>←補助事業に要する経費は、支出計画書に入力された金額が反映されます。</t>
    <phoneticPr fontId="3"/>
  </si>
  <si>
    <t>令和２年度補正 産業保安高度化推進事業費補助金
交付申請書</t>
    <rPh sb="5" eb="7">
      <t>ホセイ</t>
    </rPh>
    <rPh sb="8" eb="10">
      <t>サンギョウ</t>
    </rPh>
    <rPh sb="10" eb="12">
      <t>ホアン</t>
    </rPh>
    <rPh sb="12" eb="15">
      <t>コウドカ</t>
    </rPh>
    <rPh sb="15" eb="17">
      <t>スイシン</t>
    </rPh>
    <rPh sb="17" eb="19">
      <t>ジギョウ</t>
    </rPh>
    <rPh sb="19" eb="20">
      <t>ヒ</t>
    </rPh>
    <rPh sb="20" eb="23">
      <t>ホジョキン</t>
    </rPh>
    <phoneticPr fontId="3"/>
  </si>
  <si>
    <t>←数値入力で＃,＃＃＃円表示されます。</t>
    <rPh sb="1" eb="3">
      <t>スウチ</t>
    </rPh>
    <rPh sb="3" eb="5">
      <t>ニュウリョク</t>
    </rPh>
    <rPh sb="11" eb="12">
      <t>エン</t>
    </rPh>
    <rPh sb="12" eb="14">
      <t>ヒョウジ</t>
    </rPh>
    <phoneticPr fontId="3"/>
  </si>
  <si>
    <t>←数値入力で＃,＃＃＃人表示されます。</t>
    <rPh sb="1" eb="3">
      <t>スウチ</t>
    </rPh>
    <rPh sb="3" eb="5">
      <t>ニュウリョク</t>
    </rPh>
    <rPh sb="11" eb="12">
      <t>ヒト</t>
    </rPh>
    <rPh sb="12" eb="14">
      <t>ヒョウジ</t>
    </rPh>
    <phoneticPr fontId="3"/>
  </si>
  <si>
    <t>補助事業の目的および内容、支援計画、実績、体制等を記入すること。
（指定項目を満たしていれば、形式は問わない）
＊指定項目はHPの公募情報に掲載している補助事業概要説明書を参照のこと。</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rPh sb="57" eb="59">
      <t>シテイ</t>
    </rPh>
    <rPh sb="59" eb="61">
      <t>コウモク</t>
    </rPh>
    <rPh sb="65" eb="67">
      <t>コウボ</t>
    </rPh>
    <rPh sb="67" eb="69">
      <t>ジョウホウ</t>
    </rPh>
    <rPh sb="70" eb="72">
      <t>ケイサイ</t>
    </rPh>
    <rPh sb="76" eb="78">
      <t>ホジョ</t>
    </rPh>
    <rPh sb="78" eb="80">
      <t>ジギョウ</t>
    </rPh>
    <rPh sb="80" eb="82">
      <t>ガイヨウ</t>
    </rPh>
    <rPh sb="82" eb="85">
      <t>セツメイショ</t>
    </rPh>
    <rPh sb="86" eb="88">
      <t>サンショウ</t>
    </rPh>
    <phoneticPr fontId="8"/>
  </si>
  <si>
    <t>自由
＊項目指定
あり</t>
    <rPh sb="0" eb="2">
      <t>ジユウ</t>
    </rPh>
    <rPh sb="4" eb="6">
      <t>コウモク</t>
    </rPh>
    <rPh sb="6" eb="8">
      <t>シテイ</t>
    </rPh>
    <phoneticPr fontId="8"/>
  </si>
  <si>
    <t>（別添２－２）人件費計算根拠</t>
    <phoneticPr fontId="3"/>
  </si>
  <si>
    <t>補助対象経費に人件費が含まれる場合のみ作成</t>
    <rPh sb="0" eb="2">
      <t>ホジョ</t>
    </rPh>
    <rPh sb="2" eb="4">
      <t>タイショウ</t>
    </rPh>
    <rPh sb="4" eb="6">
      <t>ケイヒ</t>
    </rPh>
    <rPh sb="7" eb="10">
      <t>ジンケンヒ</t>
    </rPh>
    <rPh sb="11" eb="12">
      <t>フク</t>
    </rPh>
    <rPh sb="15" eb="17">
      <t>バアイ</t>
    </rPh>
    <rPh sb="19" eb="21">
      <t>サクセイ</t>
    </rPh>
    <phoneticPr fontId="8"/>
  </si>
  <si>
    <t>＊押印は登録している実印にてお願いします。</t>
    <rPh sb="1" eb="3">
      <t>オウイン</t>
    </rPh>
    <rPh sb="4" eb="6">
      <t>トウロク</t>
    </rPh>
    <rPh sb="10" eb="12">
      <t>ジツイン</t>
    </rPh>
    <rPh sb="15" eb="16">
      <t>ネガ</t>
    </rPh>
    <phoneticPr fontId="3"/>
  </si>
  <si>
    <t>←事業責任者の押印でも構いません。</t>
    <phoneticPr fontId="3"/>
  </si>
  <si>
    <t>※３ 時給から日給額を算出する場合には、時給額に所定労働時間を乗じた額に、※１に記入の各種手当等の額を加算して算出すること。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3" eb="45">
      <t>カクシュ</t>
    </rPh>
    <rPh sb="45" eb="47">
      <t>テアテ</t>
    </rPh>
    <rPh sb="47" eb="48">
      <t>トウ</t>
    </rPh>
    <rPh sb="49" eb="50">
      <t>ガク</t>
    </rPh>
    <rPh sb="51" eb="53">
      <t>カサン</t>
    </rPh>
    <rPh sb="55" eb="57">
      <t>サンシュツ</t>
    </rPh>
    <phoneticPr fontId="8"/>
  </si>
  <si>
    <t>別添「補助事業概要説明書」による</t>
    <phoneticPr fontId="3"/>
  </si>
  <si>
    <t>財務諸表等 （単体の損益計算書（Ｐ／Ｌ）、貸借対照表（Ｂ／ Ｓ））。</t>
    <rPh sb="0" eb="2">
      <t>ザイム</t>
    </rPh>
    <rPh sb="2" eb="4">
      <t>ショヒョウ</t>
    </rPh>
    <rPh sb="4" eb="5">
      <t>トウ</t>
    </rPh>
    <rPh sb="7" eb="9">
      <t>タンタイ</t>
    </rPh>
    <rPh sb="10" eb="12">
      <t>ソンエキ</t>
    </rPh>
    <rPh sb="12" eb="15">
      <t>ケイサンショ</t>
    </rPh>
    <rPh sb="21" eb="23">
      <t>タイシャク</t>
    </rPh>
    <rPh sb="23" eb="26">
      <t>タイショウヒョウ</t>
    </rPh>
    <phoneticPr fontId="8"/>
  </si>
  <si>
    <t>事業者基本情報</t>
    <rPh sb="0" eb="3">
      <t>ジギョウシャ</t>
    </rPh>
    <rPh sb="3" eb="5">
      <t>キホン</t>
    </rPh>
    <rPh sb="5" eb="7">
      <t>ジョウホウ</t>
    </rPh>
    <phoneticPr fontId="3"/>
  </si>
  <si>
    <t>支出計画書</t>
    <rPh sb="0" eb="2">
      <t>シシュツ</t>
    </rPh>
    <rPh sb="2" eb="4">
      <t>ケイカク</t>
    </rPh>
    <rPh sb="4" eb="5">
      <t>ショ</t>
    </rPh>
    <phoneticPr fontId="8"/>
  </si>
  <si>
    <t>支出計画の根拠がわかる資料
（見積書、内規等）</t>
    <rPh sb="0" eb="2">
      <t>シシュツ</t>
    </rPh>
    <rPh sb="2" eb="4">
      <t>ケイカク</t>
    </rPh>
    <rPh sb="5" eb="7">
      <t>コンキョ</t>
    </rPh>
    <rPh sb="11" eb="13">
      <t>シリョウ</t>
    </rPh>
    <rPh sb="15" eb="18">
      <t>ミツモリショ</t>
    </rPh>
    <rPh sb="19" eb="21">
      <t>ナイキ</t>
    </rPh>
    <rPh sb="21" eb="22">
      <t>トウ</t>
    </rPh>
    <phoneticPr fontId="8"/>
  </si>
  <si>
    <t>交付申請書</t>
    <rPh sb="0" eb="2">
      <t>コウフ</t>
    </rPh>
    <rPh sb="2" eb="5">
      <t>シンセイショ</t>
    </rPh>
    <phoneticPr fontId="8"/>
  </si>
  <si>
    <t>役員名簿</t>
    <rPh sb="0" eb="2">
      <t>ヤクイン</t>
    </rPh>
    <rPh sb="2" eb="4">
      <t>メイボ</t>
    </rPh>
    <phoneticPr fontId="3"/>
  </si>
  <si>
    <t>補助事業概要説明書</t>
    <rPh sb="0" eb="2">
      <t>ホジョ</t>
    </rPh>
    <rPh sb="2" eb="4">
      <t>ジギョウ</t>
    </rPh>
    <rPh sb="4" eb="6">
      <t>ガイヨウ</t>
    </rPh>
    <rPh sb="6" eb="9">
      <t>セツメイショ</t>
    </rPh>
    <phoneticPr fontId="8"/>
  </si>
  <si>
    <t>登記簿謄本（写し）</t>
    <rPh sb="0" eb="3">
      <t>トウキボ</t>
    </rPh>
    <rPh sb="3" eb="5">
      <t>トウホン</t>
    </rPh>
    <rPh sb="6" eb="7">
      <t>ウツ</t>
    </rPh>
    <phoneticPr fontId="8"/>
  </si>
  <si>
    <t>直近年度の会計に関する報告書</t>
    <rPh sb="0" eb="2">
      <t>チョッキン</t>
    </rPh>
    <rPh sb="2" eb="4">
      <t>ネンド</t>
    </rPh>
    <rPh sb="5" eb="7">
      <t>カイケイ</t>
    </rPh>
    <rPh sb="8" eb="9">
      <t>カン</t>
    </rPh>
    <rPh sb="11" eb="14">
      <t>ホウコクショ</t>
    </rPh>
    <phoneticPr fontId="8"/>
  </si>
  <si>
    <t>事業者情報</t>
    <rPh sb="0" eb="3">
      <t>ジギョウシャ</t>
    </rPh>
    <rPh sb="3" eb="5">
      <t>ジョウホウ</t>
    </rPh>
    <phoneticPr fontId="3"/>
  </si>
  <si>
    <t>事業者担当者情報</t>
    <rPh sb="0" eb="3">
      <t>ジギョウシャ</t>
    </rPh>
    <rPh sb="3" eb="6">
      <t>タントウシャ</t>
    </rPh>
    <rPh sb="6" eb="8">
      <t>ジョウホウ</t>
    </rPh>
    <phoneticPr fontId="3"/>
  </si>
  <si>
    <r>
      <rPr>
        <sz val="11"/>
        <color theme="1"/>
        <rFont val="ＭＳ Ｐゴシック"/>
        <family val="3"/>
        <charset val="128"/>
        <scheme val="minor"/>
      </rPr>
      <t>【人件費が含まれる場合のみ】</t>
    </r>
    <r>
      <rPr>
        <u/>
        <sz val="11"/>
        <color theme="10"/>
        <rFont val="ＭＳ Ｐゴシック"/>
        <family val="3"/>
        <charset val="128"/>
        <scheme val="minor"/>
      </rPr>
      <t xml:space="preserve">
人件費計算根拠</t>
    </r>
    <rPh sb="1" eb="4">
      <t>ジンケンヒ</t>
    </rPh>
    <rPh sb="5" eb="6">
      <t>フク</t>
    </rPh>
    <rPh sb="9" eb="11">
      <t>バアイ</t>
    </rPh>
    <rPh sb="15" eb="18">
      <t>ジンケンヒ</t>
    </rPh>
    <rPh sb="18" eb="20">
      <t>ケイサン</t>
    </rPh>
    <rPh sb="20" eb="22">
      <t>コンキョ</t>
    </rPh>
    <phoneticPr fontId="8"/>
  </si>
  <si>
    <r>
      <rPr>
        <sz val="11"/>
        <color theme="1"/>
        <rFont val="ＭＳ Ｐゴシック"/>
        <family val="3"/>
        <charset val="128"/>
        <scheme val="minor"/>
      </rPr>
      <t>【人件費が含まれる場合のみ】</t>
    </r>
    <r>
      <rPr>
        <u/>
        <sz val="11"/>
        <color theme="10"/>
        <rFont val="ＭＳ Ｐゴシック"/>
        <family val="3"/>
        <charset val="128"/>
        <scheme val="minor"/>
      </rPr>
      <t xml:space="preserve">
人件費単価計算書</t>
    </r>
    <rPh sb="1" eb="4">
      <t>ジンケンヒ</t>
    </rPh>
    <rPh sb="5" eb="6">
      <t>フク</t>
    </rPh>
    <rPh sb="9" eb="11">
      <t>バアイ</t>
    </rPh>
    <rPh sb="15" eb="18">
      <t>ジンケンヒ</t>
    </rPh>
    <rPh sb="18" eb="20">
      <t>タンカ</t>
    </rPh>
    <rPh sb="20" eb="23">
      <t>ケイサンショ</t>
    </rPh>
    <phoneticPr fontId="8"/>
  </si>
  <si>
    <t>他の国庫事業との重複があります</t>
    <rPh sb="0" eb="1">
      <t>ホカ</t>
    </rPh>
    <rPh sb="2" eb="6">
      <t>コッコジギョウ</t>
    </rPh>
    <rPh sb="8" eb="10">
      <t>チョウフク</t>
    </rPh>
    <phoneticPr fontId="3"/>
  </si>
  <si>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phoneticPr fontId="3"/>
  </si>
  <si>
    <t>←別添２－１の人件費単価計算書に入力いただいた担当者から選択できます。単価は登録いただいた健保等級単価が自動入力されます。</t>
    <rPh sb="7" eb="10">
      <t>ジンケンヒ</t>
    </rPh>
    <rPh sb="10" eb="12">
      <t>タンカ</t>
    </rPh>
    <rPh sb="12" eb="15">
      <t>ケイサンショ</t>
    </rPh>
    <rPh sb="16" eb="18">
      <t>ニュウリョク</t>
    </rPh>
    <rPh sb="28" eb="30">
      <t>センタク</t>
    </rPh>
    <rPh sb="35" eb="37">
      <t>タンカ</t>
    </rPh>
    <rPh sb="38" eb="40">
      <t>トウロク</t>
    </rPh>
    <rPh sb="45" eb="47">
      <t>ケンポ</t>
    </rPh>
    <rPh sb="47" eb="49">
      <t>トウキュウ</t>
    </rPh>
    <rPh sb="49" eb="51">
      <t>タンカ</t>
    </rPh>
    <phoneticPr fontId="3"/>
  </si>
  <si>
    <t>指定
（別添２-１）</t>
    <rPh sb="0" eb="2">
      <t>シテイ</t>
    </rPh>
    <rPh sb="4" eb="6">
      <t>ベッテン</t>
    </rPh>
    <phoneticPr fontId="8"/>
  </si>
  <si>
    <t>指定
（別添２-２）</t>
    <rPh sb="0" eb="2">
      <t>シテイ</t>
    </rPh>
    <rPh sb="4" eb="6">
      <t>ベッテン</t>
    </rPh>
    <phoneticPr fontId="8"/>
  </si>
  <si>
    <t>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</si>
</sst>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F800]dddd\,\ mmmm\ dd\,\ yyyy"/>
    <numFmt numFmtId="178" formatCode="#\ ?/2"/>
    <numFmt numFmtId="179" formatCode="#,###&quot;円&quot;"/>
    <numFmt numFmtId="180" formatCode="#,###&quot;人&quot;"/>
  </numFmts>
  <fonts count="49">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sz val="11"/>
      <color rgb="FFFF0000"/>
      <name val="ＭＳ 明朝"/>
      <family val="1"/>
      <charset val="128"/>
    </font>
    <font>
      <b/>
      <sz val="12"/>
      <color rgb="FF333333"/>
      <name val="游ゴシック"/>
      <family val="3"/>
      <charset val="128"/>
    </font>
    <font>
      <sz val="11"/>
      <color theme="1"/>
      <name val="ＭＳ Ｐゴシック"/>
      <family val="3"/>
      <charset val="128"/>
    </font>
    <font>
      <b/>
      <sz val="16"/>
      <color theme="1"/>
      <name val="ＭＳ Ｐ明朝"/>
      <family val="1"/>
      <charset val="128"/>
    </font>
    <font>
      <sz val="12"/>
      <color theme="1"/>
      <name val="ＭＳ 明朝"/>
      <family val="1"/>
      <charset val="128"/>
    </font>
    <font>
      <sz val="14"/>
      <name val="ＭＳ Ｐゴシック"/>
      <family val="3"/>
      <charset val="128"/>
      <scheme val="minor"/>
    </font>
    <font>
      <u/>
      <sz val="11"/>
      <color theme="10"/>
      <name val="ＭＳ Ｐゴシック"/>
      <family val="3"/>
      <charset val="128"/>
      <scheme val="minor"/>
    </font>
    <font>
      <b/>
      <sz val="16"/>
      <name val="ＭＳ 明朝"/>
      <family val="1"/>
      <charset val="128"/>
    </font>
    <font>
      <sz val="12"/>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8" fillId="0" borderId="0" applyFill="0" applyBorder="0" applyAlignment="0" applyProtection="0"/>
    <xf numFmtId="176" fontId="5" fillId="0" borderId="0" applyFont="0" applyFill="0" applyBorder="0" applyAlignment="0" applyProtection="0">
      <alignment vertical="center"/>
    </xf>
    <xf numFmtId="0" fontId="29"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2" fillId="0" borderId="0" applyNumberFormat="0" applyFill="0" applyBorder="0" applyAlignment="0" applyProtection="0">
      <alignment vertical="center"/>
    </xf>
  </cellStyleXfs>
  <cellXfs count="233">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38" fontId="14" fillId="0" borderId="4" xfId="2" applyNumberFormat="1" applyFont="1" applyBorder="1" applyAlignment="1" applyProtection="1">
      <alignment vertical="center" shrinkToFit="1"/>
      <protection locked="0"/>
    </xf>
    <xf numFmtId="38" fontId="14"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14" fillId="0" borderId="4" xfId="2" applyNumberFormat="1" applyFont="1" applyBorder="1" applyAlignment="1" applyProtection="1">
      <alignment vertical="center" wrapText="1" shrinkToFit="1"/>
      <protection locked="0"/>
    </xf>
    <xf numFmtId="38" fontId="14" fillId="0" borderId="1" xfId="2" applyNumberFormat="1" applyFont="1" applyBorder="1" applyAlignment="1" applyProtection="1">
      <alignment vertical="center" wrapText="1" shrinkToFit="1"/>
      <protection locked="0"/>
    </xf>
    <xf numFmtId="38" fontId="14" fillId="0" borderId="3" xfId="2" applyNumberFormat="1" applyFont="1" applyBorder="1" applyAlignment="1" applyProtection="1">
      <alignment vertical="center" shrinkToFit="1"/>
      <protection locked="0"/>
    </xf>
    <xf numFmtId="38" fontId="14" fillId="0" borderId="17"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0" fillId="0" borderId="0" xfId="0" applyProtection="1">
      <alignment vertical="center"/>
      <protection locked="0"/>
    </xf>
    <xf numFmtId="38" fontId="2" fillId="2" borderId="0" xfId="1" applyFont="1" applyFill="1">
      <alignment vertical="center"/>
    </xf>
    <xf numFmtId="0" fontId="6" fillId="0" borderId="0" xfId="2" applyFont="1" applyProtection="1">
      <alignment vertical="center"/>
      <protection locked="0"/>
    </xf>
    <xf numFmtId="0" fontId="9" fillId="0" borderId="0" xfId="2" applyFont="1" applyAlignment="1" applyProtection="1">
      <alignment horizontal="left" vertical="center"/>
      <protection locked="0"/>
    </xf>
    <xf numFmtId="0" fontId="6" fillId="0" borderId="0" xfId="2" applyFont="1" applyAlignment="1" applyProtection="1">
      <alignment horizontal="left" vertical="center"/>
      <protection locked="0"/>
    </xf>
    <xf numFmtId="0" fontId="7" fillId="0" borderId="0" xfId="2" applyFont="1" applyAlignment="1" applyProtection="1">
      <alignment horizontal="right" vertical="top"/>
      <protection locked="0"/>
    </xf>
    <xf numFmtId="0" fontId="6" fillId="0" borderId="0" xfId="2" applyFont="1" applyAlignment="1" applyProtection="1">
      <alignment horizontal="right" vertical="top"/>
      <protection locked="0"/>
    </xf>
    <xf numFmtId="0" fontId="10" fillId="0" borderId="0" xfId="2" applyFont="1" applyAlignment="1" applyProtection="1">
      <alignment horizontal="center" vertical="center"/>
      <protection locked="0"/>
    </xf>
    <xf numFmtId="0" fontId="9" fillId="0" borderId="0" xfId="2" applyFont="1" applyAlignment="1" applyProtection="1">
      <alignment horizontal="right" vertical="center" indent="1"/>
      <protection locked="0"/>
    </xf>
    <xf numFmtId="0" fontId="11" fillId="0" borderId="0" xfId="2" applyFont="1" applyAlignment="1" applyProtection="1">
      <alignment horizontal="right" vertical="center" indent="1"/>
      <protection locked="0"/>
    </xf>
    <xf numFmtId="0" fontId="6" fillId="0" borderId="0" xfId="2" applyFont="1" applyAlignment="1" applyProtection="1">
      <alignment horizontal="right"/>
      <protection locked="0"/>
    </xf>
    <xf numFmtId="0" fontId="6" fillId="0" borderId="0" xfId="2" applyFont="1" applyAlignment="1" applyProtection="1">
      <alignment vertical="center" wrapText="1"/>
      <protection locked="0"/>
    </xf>
    <xf numFmtId="0" fontId="7" fillId="0" borderId="0" xfId="2" applyFont="1" applyProtection="1">
      <alignment vertical="center"/>
      <protection locked="0"/>
    </xf>
    <xf numFmtId="0" fontId="6" fillId="0" borderId="0" xfId="2" applyFont="1" applyAlignment="1" applyProtection="1">
      <protection locked="0"/>
    </xf>
    <xf numFmtId="0" fontId="9" fillId="0" borderId="0" xfId="2" applyFont="1" applyProtection="1">
      <alignment vertical="center"/>
      <protection locked="0"/>
    </xf>
    <xf numFmtId="0" fontId="9" fillId="0" borderId="0" xfId="2" applyFont="1" applyAlignment="1" applyProtection="1">
      <protection locked="0"/>
    </xf>
    <xf numFmtId="0" fontId="6" fillId="0" borderId="0" xfId="2" applyFont="1" applyAlignment="1">
      <alignment vertical="center" wrapText="1"/>
    </xf>
    <xf numFmtId="38" fontId="14" fillId="4" borderId="3" xfId="2" applyNumberFormat="1" applyFont="1" applyFill="1" applyBorder="1" applyAlignment="1">
      <alignment vertical="center" wrapText="1"/>
    </xf>
    <xf numFmtId="38" fontId="14" fillId="4" borderId="15" xfId="2" applyNumberFormat="1" applyFont="1" applyFill="1" applyBorder="1" applyAlignment="1">
      <alignment vertical="center" wrapText="1"/>
    </xf>
    <xf numFmtId="0" fontId="9" fillId="0" borderId="0" xfId="2" applyFont="1" applyAlignment="1">
      <alignment horizontal="left" vertical="center"/>
    </xf>
    <xf numFmtId="0" fontId="11" fillId="0" borderId="0" xfId="2" applyFont="1" applyAlignment="1">
      <alignment horizontal="left" vertical="center"/>
    </xf>
    <xf numFmtId="0" fontId="6" fillId="0" borderId="0" xfId="2" applyFont="1">
      <alignment vertical="center"/>
    </xf>
    <xf numFmtId="0" fontId="9" fillId="0" borderId="0" xfId="2" applyFont="1" applyAlignment="1">
      <alignment horizontal="right" vertical="center" indent="1"/>
    </xf>
    <xf numFmtId="0" fontId="12" fillId="0" borderId="0" xfId="2" applyFont="1">
      <alignment vertical="center"/>
    </xf>
    <xf numFmtId="0" fontId="14" fillId="3" borderId="11" xfId="2" applyFont="1" applyFill="1" applyBorder="1">
      <alignment vertical="center"/>
    </xf>
    <xf numFmtId="0" fontId="7" fillId="0" borderId="0" xfId="2" applyFont="1">
      <alignment vertical="center"/>
    </xf>
    <xf numFmtId="0" fontId="6" fillId="0" borderId="0" xfId="2" applyFont="1" applyAlignment="1">
      <alignment horizontal="left" vertical="center" wrapText="1"/>
    </xf>
    <xf numFmtId="0" fontId="14" fillId="3" borderId="6" xfId="2" applyFont="1" applyFill="1" applyBorder="1">
      <alignment vertical="center"/>
    </xf>
    <xf numFmtId="0" fontId="7" fillId="0" borderId="0" xfId="2" applyFont="1" applyAlignment="1" applyProtection="1">
      <alignment vertical="center" wrapText="1"/>
      <protection locked="0"/>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2" fillId="0" borderId="0" xfId="0" applyFont="1">
      <alignment vertical="center"/>
    </xf>
    <xf numFmtId="0" fontId="22" fillId="0" borderId="19" xfId="0" applyFont="1" applyBorder="1" applyAlignment="1">
      <alignment horizontal="left" vertical="center" indent="1"/>
    </xf>
    <xf numFmtId="0" fontId="22" fillId="0" borderId="22" xfId="0" applyFont="1" applyBorder="1" applyAlignment="1">
      <alignment horizontal="left" vertical="center" indent="1"/>
    </xf>
    <xf numFmtId="0" fontId="22" fillId="0" borderId="24" xfId="0" applyFont="1" applyBorder="1" applyAlignment="1">
      <alignment horizontal="left" vertical="center" indent="1"/>
    </xf>
    <xf numFmtId="0" fontId="22" fillId="0" borderId="26" xfId="0" applyFont="1" applyBorder="1" applyAlignment="1">
      <alignment horizontal="left" vertical="center" indent="1"/>
    </xf>
    <xf numFmtId="0" fontId="22" fillId="0" borderId="28" xfId="0" applyFont="1" applyBorder="1" applyAlignment="1">
      <alignment horizontal="left" vertical="center" indent="3"/>
    </xf>
    <xf numFmtId="0" fontId="22" fillId="0" borderId="23" xfId="0" applyFont="1" applyBorder="1" applyAlignment="1">
      <alignment horizontal="left" vertical="center"/>
    </xf>
    <xf numFmtId="0" fontId="22" fillId="0" borderId="29" xfId="0" applyFont="1" applyBorder="1" applyAlignment="1">
      <alignment horizontal="left" vertical="center" indent="3"/>
    </xf>
    <xf numFmtId="0" fontId="22" fillId="0" borderId="27" xfId="0" applyFont="1" applyBorder="1" applyAlignment="1">
      <alignment horizontal="left" vertical="center"/>
    </xf>
    <xf numFmtId="0" fontId="22" fillId="0" borderId="20" xfId="0" applyFont="1" applyBorder="1" applyAlignment="1">
      <alignment horizontal="left" vertical="center" indent="1"/>
    </xf>
    <xf numFmtId="0" fontId="16" fillId="0" borderId="0" xfId="2" applyFont="1">
      <alignment vertical="center"/>
    </xf>
    <xf numFmtId="0" fontId="16" fillId="0" borderId="0" xfId="2" applyFont="1" applyAlignment="1">
      <alignment horizontal="right" vertical="center"/>
    </xf>
    <xf numFmtId="0" fontId="9" fillId="0" borderId="0" xfId="2" applyFont="1" applyAlignment="1">
      <alignment horizontal="right" vertical="top" indent="1"/>
    </xf>
    <xf numFmtId="0" fontId="22" fillId="0" borderId="30" xfId="0" applyFont="1" applyBorder="1" applyAlignment="1">
      <alignment horizontal="left" vertical="center" indent="2"/>
    </xf>
    <xf numFmtId="0" fontId="22" fillId="0" borderId="0" xfId="0" applyFont="1" applyProtection="1">
      <alignment vertical="center"/>
    </xf>
    <xf numFmtId="0" fontId="24" fillId="5" borderId="3" xfId="8" applyFont="1" applyFill="1" applyBorder="1" applyAlignment="1" applyProtection="1">
      <alignment horizontal="center" vertical="center"/>
    </xf>
    <xf numFmtId="0" fontId="16" fillId="0" borderId="3" xfId="8" applyFont="1" applyBorder="1" applyAlignment="1" applyProtection="1">
      <alignment horizontal="center" vertical="center" wrapText="1"/>
    </xf>
    <xf numFmtId="0" fontId="33" fillId="0" borderId="3" xfId="8" applyFont="1" applyBorder="1" applyAlignment="1" applyProtection="1">
      <alignment horizontal="left" vertical="center" wrapText="1"/>
    </xf>
    <xf numFmtId="0" fontId="16" fillId="0" borderId="3" xfId="8" applyFont="1" applyBorder="1" applyAlignment="1" applyProtection="1">
      <alignment horizontal="center" vertical="center"/>
    </xf>
    <xf numFmtId="0" fontId="20"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7"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8"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19" fillId="0" borderId="18"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18" fillId="4" borderId="2" xfId="1" applyFont="1" applyFill="1" applyBorder="1" applyProtection="1">
      <alignment vertical="center"/>
    </xf>
    <xf numFmtId="38" fontId="2" fillId="2" borderId="0" xfId="1" applyFont="1" applyFill="1" applyProtection="1">
      <alignment vertical="center"/>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0" fontId="16" fillId="0" borderId="7" xfId="0" applyFont="1" applyBorder="1" applyAlignment="1" applyProtection="1">
      <alignment horizontal="left" vertical="center" indent="1"/>
      <protection locked="0"/>
    </xf>
    <xf numFmtId="0" fontId="16" fillId="0" borderId="21" xfId="0" applyFont="1" applyBorder="1" applyAlignment="1" applyProtection="1">
      <alignment horizontal="left" vertical="center" wrapText="1" indent="1"/>
      <protection locked="0"/>
    </xf>
    <xf numFmtId="0" fontId="16" fillId="0" borderId="23" xfId="0" applyFont="1" applyBorder="1" applyAlignment="1" applyProtection="1">
      <alignment horizontal="left" vertical="center" indent="1"/>
      <protection locked="0"/>
    </xf>
    <xf numFmtId="0" fontId="16" fillId="0" borderId="25" xfId="0" applyFont="1" applyBorder="1" applyAlignment="1" applyProtection="1">
      <alignment horizontal="left" vertical="center" indent="1"/>
      <protection locked="0"/>
    </xf>
    <xf numFmtId="0" fontId="16" fillId="0" borderId="30" xfId="0" applyFont="1" applyBorder="1" applyAlignment="1" applyProtection="1">
      <alignment horizontal="left" vertical="center" indent="1"/>
      <protection locked="0"/>
    </xf>
    <xf numFmtId="0" fontId="16" fillId="0" borderId="30" xfId="0" applyFont="1" applyBorder="1" applyAlignment="1" applyProtection="1">
      <alignment horizontal="left" vertical="center" wrapText="1" indent="1"/>
      <protection locked="0"/>
    </xf>
    <xf numFmtId="0" fontId="13" fillId="0" borderId="0" xfId="2" applyFont="1">
      <alignment vertical="center"/>
    </xf>
    <xf numFmtId="177" fontId="16" fillId="0" borderId="0" xfId="2" applyNumberFormat="1" applyFont="1" applyAlignment="1" applyProtection="1">
      <alignment horizontal="left" vertical="center"/>
      <protection locked="0"/>
    </xf>
    <xf numFmtId="0" fontId="13" fillId="0" borderId="0" xfId="2" applyFont="1" applyAlignment="1">
      <alignment vertical="center" wrapText="1"/>
    </xf>
    <xf numFmtId="38" fontId="9" fillId="2" borderId="0" xfId="1" applyFont="1" applyFill="1" applyProtection="1">
      <alignment vertical="center"/>
      <protection locked="0"/>
    </xf>
    <xf numFmtId="38" fontId="36" fillId="2" borderId="0" xfId="1" applyFont="1" applyFill="1" applyAlignment="1">
      <alignment horizontal="right" vertical="center"/>
    </xf>
    <xf numFmtId="38" fontId="9" fillId="0" borderId="0" xfId="1" applyFont="1" applyProtection="1">
      <alignment vertical="center"/>
      <protection locked="0"/>
    </xf>
    <xf numFmtId="38" fontId="14" fillId="0" borderId="15" xfId="2" applyNumberFormat="1" applyFont="1" applyBorder="1" applyAlignment="1" applyProtection="1">
      <alignment vertical="center" shrinkToFit="1"/>
      <protection locked="0"/>
    </xf>
    <xf numFmtId="38" fontId="14" fillId="0" borderId="2" xfId="2" applyNumberFormat="1" applyFont="1" applyBorder="1" applyAlignment="1" applyProtection="1">
      <alignment vertical="center" shrinkToFit="1"/>
      <protection locked="0"/>
    </xf>
    <xf numFmtId="0" fontId="37" fillId="0" borderId="0" xfId="2" applyFont="1" applyProtection="1">
      <alignment vertical="center"/>
      <protection locked="0"/>
    </xf>
    <xf numFmtId="0" fontId="38" fillId="2" borderId="0" xfId="0" applyFont="1" applyFill="1">
      <alignment vertical="center"/>
    </xf>
    <xf numFmtId="0" fontId="14" fillId="2" borderId="0" xfId="0" applyFont="1" applyFill="1" applyProtection="1">
      <alignment vertical="center"/>
      <protection locked="0"/>
    </xf>
    <xf numFmtId="38" fontId="14" fillId="2" borderId="0" xfId="1" applyFont="1" applyFill="1" applyProtection="1">
      <alignment vertical="center"/>
      <protection locked="0"/>
    </xf>
    <xf numFmtId="38" fontId="17" fillId="3" borderId="3" xfId="1" applyFont="1" applyFill="1" applyBorder="1" applyAlignment="1">
      <alignment horizontal="right" vertical="center"/>
    </xf>
    <xf numFmtId="38" fontId="17" fillId="4" borderId="3" xfId="1" applyFont="1" applyFill="1" applyBorder="1" applyProtection="1">
      <alignment vertical="center"/>
    </xf>
    <xf numFmtId="0" fontId="17" fillId="3" borderId="3" xfId="0" applyFont="1" applyFill="1" applyBorder="1" applyAlignment="1">
      <alignment vertical="center" wrapText="1"/>
    </xf>
    <xf numFmtId="38" fontId="17" fillId="3" borderId="3" xfId="1" applyFont="1" applyFill="1" applyBorder="1" applyAlignment="1">
      <alignment vertical="center" wrapText="1"/>
    </xf>
    <xf numFmtId="38" fontId="14" fillId="0" borderId="5" xfId="2" applyNumberFormat="1" applyFont="1" applyBorder="1" applyAlignment="1" applyProtection="1">
      <alignment vertical="center" wrapText="1" shrinkToFit="1"/>
      <protection locked="0"/>
    </xf>
    <xf numFmtId="38" fontId="14" fillId="0" borderId="5" xfId="2" applyNumberFormat="1" applyFont="1" applyBorder="1" applyAlignment="1" applyProtection="1">
      <alignment vertical="center" shrinkToFit="1"/>
      <protection locked="0"/>
    </xf>
    <xf numFmtId="0" fontId="35" fillId="2" borderId="0" xfId="0" applyFont="1" applyFill="1" applyProtection="1">
      <alignment vertical="center"/>
      <protection locked="0"/>
    </xf>
    <xf numFmtId="38" fontId="35" fillId="2" borderId="0" xfId="1" applyFont="1" applyFill="1" applyProtection="1">
      <alignment vertical="center"/>
      <protection locked="0"/>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6" fillId="0" borderId="0" xfId="2" applyFont="1" applyProtection="1">
      <alignment vertical="center"/>
    </xf>
    <xf numFmtId="0" fontId="16" fillId="0" borderId="0" xfId="2" applyFont="1" applyAlignment="1" applyProtection="1">
      <alignment horizontal="right" vertical="center"/>
    </xf>
    <xf numFmtId="0" fontId="16" fillId="0" borderId="0" xfId="2" applyFont="1" applyAlignment="1" applyProtection="1">
      <alignment horizontal="right" vertical="top"/>
    </xf>
    <xf numFmtId="0" fontId="16" fillId="0" borderId="0" xfId="2" applyFont="1" applyAlignment="1" applyProtection="1">
      <alignment horizontal="left" vertical="center"/>
    </xf>
    <xf numFmtId="0" fontId="35" fillId="0" borderId="0" xfId="0" applyFont="1" applyProtection="1">
      <alignment vertical="center"/>
    </xf>
    <xf numFmtId="0" fontId="16" fillId="0" borderId="3" xfId="0" applyFont="1" applyBorder="1" applyAlignment="1" applyProtection="1">
      <alignment vertical="center" wrapText="1"/>
    </xf>
    <xf numFmtId="0" fontId="16" fillId="0" borderId="3" xfId="2" applyFont="1" applyBorder="1" applyAlignment="1" applyProtection="1">
      <alignment vertical="center" wrapText="1"/>
    </xf>
    <xf numFmtId="38" fontId="16" fillId="0" borderId="3" xfId="1" applyFont="1" applyBorder="1" applyAlignment="1" applyProtection="1">
      <alignment vertical="center" wrapText="1"/>
    </xf>
    <xf numFmtId="0" fontId="16" fillId="0" borderId="0" xfId="2" applyFont="1" applyAlignment="1" applyProtection="1">
      <alignment horizontal="left" vertical="center" indent="1"/>
    </xf>
    <xf numFmtId="0" fontId="20" fillId="2" borderId="3" xfId="2" applyFont="1" applyFill="1" applyBorder="1" applyAlignment="1" applyProtection="1">
      <alignment horizontal="center" vertical="center"/>
      <protection locked="0"/>
    </xf>
    <xf numFmtId="178" fontId="16" fillId="0" borderId="3" xfId="2" quotePrefix="1" applyNumberFormat="1" applyFont="1" applyBorder="1" applyAlignment="1" applyProtection="1">
      <alignment horizontal="center" vertical="center" wrapText="1"/>
    </xf>
    <xf numFmtId="38" fontId="40" fillId="2" borderId="0" xfId="1" applyFont="1" applyFill="1" applyProtection="1">
      <alignment vertical="center"/>
    </xf>
    <xf numFmtId="0" fontId="41" fillId="0" borderId="0" xfId="0" applyFont="1">
      <alignment vertical="center"/>
    </xf>
    <xf numFmtId="0" fontId="24" fillId="5" borderId="6" xfId="8" applyFont="1" applyFill="1" applyBorder="1" applyAlignment="1" applyProtection="1">
      <alignment horizontal="center" vertical="center"/>
    </xf>
    <xf numFmtId="0" fontId="16" fillId="0" borderId="2" xfId="8" applyFont="1" applyBorder="1" applyAlignment="1">
      <alignment horizontal="center" vertical="center" wrapText="1"/>
    </xf>
    <xf numFmtId="0" fontId="16" fillId="0" borderId="2" xfId="8" applyFont="1" applyBorder="1" applyAlignment="1">
      <alignment horizontal="left" vertical="center" wrapText="1"/>
    </xf>
    <xf numFmtId="0" fontId="16" fillId="0" borderId="3" xfId="8" applyFont="1" applyBorder="1" applyAlignment="1">
      <alignment horizontal="left" vertical="center" wrapText="1"/>
    </xf>
    <xf numFmtId="0" fontId="22" fillId="0" borderId="0" xfId="0" applyFont="1" applyBorder="1" applyAlignment="1">
      <alignment horizontal="left" vertical="center" indent="3"/>
    </xf>
    <xf numFmtId="0" fontId="22" fillId="0" borderId="0" xfId="0" applyFont="1" applyBorder="1" applyAlignment="1">
      <alignment horizontal="left" vertical="center"/>
    </xf>
    <xf numFmtId="0" fontId="24" fillId="5" borderId="9" xfId="8" applyFont="1" applyFill="1" applyBorder="1" applyAlignment="1" applyProtection="1">
      <alignment horizontal="center" vertical="center"/>
    </xf>
    <xf numFmtId="0" fontId="43" fillId="0" borderId="35" xfId="0" applyFont="1" applyBorder="1">
      <alignment vertical="center"/>
    </xf>
    <xf numFmtId="0" fontId="22" fillId="0" borderId="36" xfId="0" applyFont="1" applyBorder="1" applyProtection="1">
      <alignment vertical="center"/>
    </xf>
    <xf numFmtId="0" fontId="22" fillId="0" borderId="36" xfId="0" applyFont="1" applyBorder="1" applyAlignment="1" applyProtection="1">
      <alignment horizontal="center" vertical="center"/>
    </xf>
    <xf numFmtId="0" fontId="24" fillId="5" borderId="37" xfId="8" applyFont="1" applyFill="1" applyBorder="1" applyAlignment="1" applyProtection="1">
      <alignment horizontal="center" vertical="center"/>
    </xf>
    <xf numFmtId="0" fontId="31" fillId="0" borderId="38" xfId="8" applyFont="1" applyBorder="1" applyAlignment="1">
      <alignment horizontal="center" vertical="center"/>
    </xf>
    <xf numFmtId="0" fontId="31" fillId="0" borderId="37" xfId="8" applyFont="1" applyBorder="1" applyAlignment="1" applyProtection="1">
      <alignment horizontal="center" vertical="center"/>
    </xf>
    <xf numFmtId="0" fontId="31" fillId="0" borderId="39" xfId="8" applyFont="1" applyBorder="1" applyAlignment="1" applyProtection="1">
      <alignment horizontal="center" vertical="center"/>
    </xf>
    <xf numFmtId="0" fontId="33" fillId="0" borderId="40" xfId="8" applyFont="1" applyBorder="1" applyAlignment="1" applyProtection="1">
      <alignment horizontal="left" vertical="center" wrapText="1"/>
    </xf>
    <xf numFmtId="0" fontId="16" fillId="0" borderId="40" xfId="8" applyFont="1" applyBorder="1" applyAlignment="1" applyProtection="1">
      <alignment horizontal="center" vertical="center"/>
    </xf>
    <xf numFmtId="0" fontId="16" fillId="0" borderId="40" xfId="8" applyFont="1" applyBorder="1" applyAlignment="1">
      <alignment horizontal="left" vertical="center" wrapText="1"/>
    </xf>
    <xf numFmtId="0" fontId="16" fillId="0" borderId="0" xfId="2" applyFont="1" applyAlignment="1" applyProtection="1">
      <alignment horizontal="center" vertical="center"/>
    </xf>
    <xf numFmtId="0" fontId="32" fillId="0" borderId="3" xfId="37" applyBorder="1" applyAlignment="1" applyProtection="1">
      <alignment vertical="center" wrapText="1"/>
    </xf>
    <xf numFmtId="0" fontId="16" fillId="0" borderId="3" xfId="8" applyFont="1" applyBorder="1" applyAlignment="1">
      <alignment vertical="center" wrapText="1"/>
    </xf>
    <xf numFmtId="0" fontId="16" fillId="0" borderId="3" xfId="8" applyFont="1" applyBorder="1" applyAlignment="1">
      <alignment horizontal="center" vertical="center" wrapText="1"/>
    </xf>
    <xf numFmtId="0" fontId="32" fillId="0" borderId="2" xfId="37" applyBorder="1" applyAlignment="1" applyProtection="1">
      <alignment horizontal="left" vertical="center" wrapText="1"/>
    </xf>
    <xf numFmtId="0" fontId="32" fillId="0" borderId="2" xfId="37" applyBorder="1" applyAlignment="1">
      <alignment vertical="center" wrapText="1"/>
    </xf>
    <xf numFmtId="0" fontId="35" fillId="2" borderId="0" xfId="0" applyFont="1" applyFill="1" applyAlignment="1" applyProtection="1">
      <alignment vertical="center" wrapText="1"/>
      <protection locked="0"/>
    </xf>
    <xf numFmtId="0" fontId="0" fillId="0" borderId="0" xfId="0" quotePrefix="1">
      <alignment vertical="center"/>
    </xf>
    <xf numFmtId="180" fontId="16" fillId="0" borderId="7" xfId="0" applyNumberFormat="1" applyFont="1" applyBorder="1" applyAlignment="1" applyProtection="1">
      <alignment horizontal="left" vertical="center" indent="1"/>
      <protection locked="0"/>
    </xf>
    <xf numFmtId="179" fontId="16" fillId="0" borderId="7" xfId="0" applyNumberFormat="1" applyFont="1" applyBorder="1" applyAlignment="1" applyProtection="1">
      <alignment horizontal="left" vertical="center" indent="1"/>
      <protection locked="0"/>
    </xf>
    <xf numFmtId="0" fontId="22" fillId="0" borderId="0" xfId="0" applyFont="1" applyBorder="1">
      <alignment vertical="center"/>
    </xf>
    <xf numFmtId="0" fontId="22" fillId="0" borderId="9" xfId="0" applyFont="1" applyBorder="1" applyAlignment="1">
      <alignment horizontal="left" vertical="center" indent="3"/>
    </xf>
    <xf numFmtId="0" fontId="22" fillId="0" borderId="7" xfId="0" applyFont="1" applyBorder="1" applyAlignment="1">
      <alignment horizontal="left" vertical="center"/>
    </xf>
    <xf numFmtId="0" fontId="22" fillId="0" borderId="8" xfId="0" applyFont="1" applyBorder="1">
      <alignment vertical="center"/>
    </xf>
    <xf numFmtId="0" fontId="22" fillId="0" borderId="44" xfId="0" applyFont="1" applyBorder="1">
      <alignment vertical="center"/>
    </xf>
    <xf numFmtId="0" fontId="22" fillId="0" borderId="10" xfId="0" applyFont="1" applyBorder="1">
      <alignment vertical="center"/>
    </xf>
    <xf numFmtId="0" fontId="46" fillId="0" borderId="0" xfId="37" applyFont="1" applyFill="1" applyAlignment="1">
      <alignment vertical="center" wrapText="1"/>
    </xf>
    <xf numFmtId="0" fontId="46" fillId="0" borderId="3" xfId="37" applyFont="1" applyFill="1" applyBorder="1" applyAlignment="1">
      <alignment vertical="center" wrapText="1"/>
    </xf>
    <xf numFmtId="0" fontId="16" fillId="0" borderId="0" xfId="2" applyFont="1" applyAlignment="1" applyProtection="1">
      <alignment horizontal="center" vertical="center"/>
    </xf>
    <xf numFmtId="0" fontId="22" fillId="0" borderId="3" xfId="8" applyFont="1" applyBorder="1" applyAlignment="1">
      <alignment horizontal="left" vertical="center" wrapText="1"/>
    </xf>
    <xf numFmtId="0" fontId="22" fillId="0" borderId="7" xfId="0" applyFont="1" applyBorder="1" applyAlignment="1">
      <alignment horizontal="left" vertical="center"/>
    </xf>
    <xf numFmtId="0" fontId="1" fillId="0" borderId="27" xfId="37" applyFont="1" applyBorder="1" applyAlignment="1" applyProtection="1">
      <alignment horizontal="left" vertical="center" indent="1"/>
      <protection locked="0"/>
    </xf>
    <xf numFmtId="0" fontId="22" fillId="0" borderId="3" xfId="0" applyFont="1" applyBorder="1" applyAlignment="1">
      <alignment horizontal="center" vertical="center"/>
    </xf>
    <xf numFmtId="0" fontId="25" fillId="6" borderId="6" xfId="0" applyFont="1" applyFill="1" applyBorder="1" applyAlignment="1">
      <alignment horizontal="center" vertical="center" textRotation="255"/>
    </xf>
    <xf numFmtId="0" fontId="25" fillId="6" borderId="34" xfId="0" applyFont="1" applyFill="1" applyBorder="1" applyAlignment="1">
      <alignment horizontal="center" vertical="center" textRotation="255"/>
    </xf>
    <xf numFmtId="0" fontId="25" fillId="6" borderId="2" xfId="0" applyFont="1" applyFill="1" applyBorder="1" applyAlignment="1">
      <alignment horizontal="center" vertical="center" textRotation="255"/>
    </xf>
    <xf numFmtId="0" fontId="22" fillId="0" borderId="9"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wrapText="1"/>
    </xf>
    <xf numFmtId="0" fontId="24" fillId="5" borderId="9"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7" xfId="0" applyFont="1" applyFill="1" applyBorder="1" applyAlignment="1">
      <alignment horizontal="center" vertical="center"/>
    </xf>
    <xf numFmtId="0" fontId="22" fillId="0" borderId="20" xfId="0" applyFont="1" applyBorder="1" applyAlignment="1">
      <alignment horizontal="left" vertical="center" indent="1"/>
    </xf>
    <xf numFmtId="0" fontId="22" fillId="0" borderId="42" xfId="0" applyFont="1" applyBorder="1" applyAlignment="1">
      <alignment horizontal="left" vertical="center" indent="1"/>
    </xf>
    <xf numFmtId="0" fontId="22" fillId="0" borderId="43" xfId="0" applyFont="1" applyBorder="1" applyAlignment="1">
      <alignment horizontal="left" vertical="center" indent="1"/>
    </xf>
    <xf numFmtId="0" fontId="17" fillId="3" borderId="3" xfId="2" applyFont="1" applyFill="1" applyBorder="1" applyAlignment="1" applyProtection="1">
      <alignment horizontal="center" vertical="center" wrapText="1"/>
    </xf>
    <xf numFmtId="0" fontId="9" fillId="2" borderId="9" xfId="2" applyFont="1" applyFill="1" applyBorder="1" applyAlignment="1">
      <alignment horizontal="left" vertical="center" wrapText="1"/>
    </xf>
    <xf numFmtId="0" fontId="9" fillId="2" borderId="7" xfId="2" applyFont="1" applyFill="1" applyBorder="1" applyAlignment="1">
      <alignment horizontal="left" vertical="center" wrapText="1"/>
    </xf>
    <xf numFmtId="0" fontId="48" fillId="0" borderId="0" xfId="2" applyFont="1" applyAlignment="1">
      <alignment horizontal="left" vertical="center"/>
    </xf>
    <xf numFmtId="0" fontId="16" fillId="0" borderId="0" xfId="2" applyFont="1" applyAlignment="1" applyProtection="1">
      <alignment horizontal="left" vertical="center" wrapText="1"/>
    </xf>
    <xf numFmtId="0" fontId="16" fillId="0" borderId="0" xfId="2" applyFont="1" applyAlignment="1" applyProtection="1">
      <alignment horizontal="center" vertical="center"/>
    </xf>
    <xf numFmtId="0" fontId="16" fillId="0" borderId="0" xfId="2" applyFont="1" applyAlignment="1" applyProtection="1">
      <alignment vertical="center" wrapText="1"/>
      <protection locked="0"/>
    </xf>
    <xf numFmtId="0" fontId="16" fillId="0" borderId="0" xfId="2" applyFont="1" applyAlignment="1" applyProtection="1">
      <alignment horizontal="right" vertical="center"/>
      <protection locked="0"/>
    </xf>
    <xf numFmtId="177" fontId="16" fillId="0" borderId="0" xfId="2" applyNumberFormat="1" applyFont="1" applyAlignment="1" applyProtection="1">
      <alignment horizontal="right" vertical="center"/>
      <protection locked="0"/>
    </xf>
    <xf numFmtId="0" fontId="16" fillId="0" borderId="0" xfId="2" applyFont="1" applyAlignment="1">
      <alignment horizontal="center" vertical="top" wrapText="1"/>
    </xf>
    <xf numFmtId="0" fontId="16" fillId="0" borderId="0" xfId="2" applyFont="1" applyAlignment="1" applyProtection="1">
      <alignment horizontal="left" vertical="top" wrapText="1"/>
    </xf>
    <xf numFmtId="0" fontId="13" fillId="0" borderId="0" xfId="2" applyFont="1" applyAlignment="1" applyProtection="1">
      <alignment horizontal="center" vertical="center" wrapText="1"/>
    </xf>
    <xf numFmtId="0" fontId="22" fillId="0" borderId="41" xfId="0" applyFont="1" applyBorder="1" applyAlignment="1">
      <alignment horizontal="left" vertical="center" wrapText="1"/>
    </xf>
    <xf numFmtId="0" fontId="22" fillId="0" borderId="0" xfId="0" applyFont="1" applyAlignment="1">
      <alignment horizontal="left" vertical="center"/>
    </xf>
    <xf numFmtId="0" fontId="22" fillId="0" borderId="41" xfId="0" applyFont="1" applyBorder="1" applyAlignment="1">
      <alignment horizontal="left" vertical="center"/>
    </xf>
    <xf numFmtId="0" fontId="22" fillId="0" borderId="0" xfId="0" applyFont="1" applyAlignment="1">
      <alignment horizontal="left" vertical="center" wrapText="1"/>
    </xf>
    <xf numFmtId="0" fontId="22" fillId="0" borderId="3" xfId="0" applyFont="1" applyBorder="1" applyAlignment="1">
      <alignment horizontal="center" vertical="center"/>
    </xf>
    <xf numFmtId="38" fontId="14" fillId="0" borderId="3" xfId="2" applyNumberFormat="1" applyFont="1" applyBorder="1" applyAlignment="1" applyProtection="1">
      <alignment vertical="center" wrapText="1"/>
      <protection locked="0"/>
    </xf>
    <xf numFmtId="0" fontId="7" fillId="0" borderId="0" xfId="2" applyFont="1" applyAlignment="1">
      <alignment vertical="center" wrapText="1"/>
    </xf>
    <xf numFmtId="38" fontId="14" fillId="0" borderId="2" xfId="2" applyNumberFormat="1" applyFont="1" applyBorder="1" applyAlignment="1" applyProtection="1">
      <alignment vertical="center" wrapText="1"/>
      <protection locked="0"/>
    </xf>
    <xf numFmtId="0" fontId="16" fillId="3" borderId="11" xfId="2" applyFont="1" applyFill="1" applyBorder="1" applyAlignment="1">
      <alignment vertical="center" wrapText="1"/>
    </xf>
    <xf numFmtId="0" fontId="14" fillId="3" borderId="11" xfId="2" applyFont="1" applyFill="1" applyBorder="1" applyAlignment="1">
      <alignment vertical="center" wrapText="1"/>
    </xf>
    <xf numFmtId="38" fontId="14" fillId="0" borderId="9" xfId="2" applyNumberFormat="1" applyFont="1" applyBorder="1" applyAlignment="1" applyProtection="1">
      <alignment vertical="center" wrapText="1"/>
      <protection locked="0"/>
    </xf>
    <xf numFmtId="38" fontId="14" fillId="0" borderId="8" xfId="2" applyNumberFormat="1" applyFont="1" applyBorder="1" applyAlignment="1" applyProtection="1">
      <alignment vertical="center" wrapText="1"/>
      <protection locked="0"/>
    </xf>
    <xf numFmtId="38" fontId="14" fillId="0" borderId="7" xfId="2" applyNumberFormat="1" applyFont="1" applyBorder="1" applyAlignment="1" applyProtection="1">
      <alignment vertical="center" wrapText="1"/>
      <protection locked="0"/>
    </xf>
    <xf numFmtId="0" fontId="7" fillId="0" borderId="0" xfId="2" applyFont="1" applyAlignment="1">
      <alignment horizontal="left" vertical="center" wrapText="1"/>
    </xf>
    <xf numFmtId="0" fontId="10" fillId="0" borderId="0" xfId="2" applyFont="1" applyAlignment="1">
      <alignment horizontal="center" vertical="center"/>
    </xf>
    <xf numFmtId="38" fontId="9" fillId="2" borderId="0" xfId="1" applyFont="1" applyFill="1" applyBorder="1" applyAlignment="1" applyProtection="1">
      <alignment vertical="top" wrapText="1"/>
    </xf>
    <xf numFmtId="38" fontId="9" fillId="0" borderId="10" xfId="1" applyFont="1" applyBorder="1" applyAlignment="1" applyProtection="1">
      <alignment vertical="center" shrinkToFit="1"/>
      <protection locked="0"/>
    </xf>
    <xf numFmtId="0" fontId="34" fillId="0" borderId="0" xfId="2" applyFont="1" applyAlignment="1">
      <alignment horizontal="center" vertical="center"/>
    </xf>
    <xf numFmtId="0" fontId="14" fillId="3" borderId="12" xfId="2" applyFont="1" applyFill="1" applyBorder="1">
      <alignment vertical="center"/>
    </xf>
    <xf numFmtId="0" fontId="14" fillId="3" borderId="13" xfId="2" applyFont="1" applyFill="1" applyBorder="1">
      <alignment vertical="center"/>
    </xf>
    <xf numFmtId="0" fontId="14" fillId="3" borderId="14" xfId="2" applyFont="1" applyFill="1" applyBorder="1">
      <alignment vertical="center"/>
    </xf>
    <xf numFmtId="38" fontId="14" fillId="0" borderId="31" xfId="2" applyNumberFormat="1" applyFont="1" applyBorder="1" applyAlignment="1" applyProtection="1">
      <alignment horizontal="left" vertical="center" wrapText="1"/>
      <protection locked="0"/>
    </xf>
    <xf numFmtId="38" fontId="14" fillId="0" borderId="32" xfId="2" applyNumberFormat="1" applyFont="1" applyBorder="1" applyAlignment="1" applyProtection="1">
      <alignment horizontal="left" vertical="center" wrapText="1"/>
      <protection locked="0"/>
    </xf>
    <xf numFmtId="38" fontId="14" fillId="0" borderId="33" xfId="2" applyNumberFormat="1" applyFont="1" applyBorder="1" applyAlignment="1" applyProtection="1">
      <alignment horizontal="left" vertical="center" wrapText="1"/>
      <protection locked="0"/>
    </xf>
    <xf numFmtId="0" fontId="47" fillId="0" borderId="0" xfId="2" applyFont="1" applyAlignment="1" applyProtection="1">
      <alignment horizontal="center" vertical="center"/>
      <protection locked="0"/>
    </xf>
    <xf numFmtId="38" fontId="9" fillId="0" borderId="8" xfId="1" applyFont="1" applyBorder="1" applyAlignment="1" applyProtection="1">
      <alignment horizontal="left" vertical="center" shrinkToFit="1"/>
    </xf>
    <xf numFmtId="0" fontId="7" fillId="2" borderId="0" xfId="2" applyFont="1" applyFill="1" applyProtection="1">
      <alignment vertical="center"/>
    </xf>
    <xf numFmtId="0" fontId="0" fillId="0" borderId="0" xfId="0" applyProtection="1">
      <alignment vertical="center"/>
    </xf>
    <xf numFmtId="0" fontId="44" fillId="2" borderId="0" xfId="0" applyFont="1" applyFill="1" applyProtection="1">
      <alignment vertical="center"/>
    </xf>
    <xf numFmtId="0" fontId="23" fillId="0" borderId="3" xfId="0" applyFont="1" applyBorder="1" applyAlignment="1" applyProtection="1">
      <alignment vertical="center" wrapText="1"/>
      <protection locked="0"/>
    </xf>
    <xf numFmtId="0" fontId="22" fillId="0" borderId="3" xfId="0" applyFont="1" applyBorder="1" applyAlignment="1" applyProtection="1">
      <alignment horizontal="center" vertical="center"/>
      <protection locked="0"/>
    </xf>
    <xf numFmtId="0" fontId="6" fillId="0" borderId="0" xfId="2" applyFont="1" applyProtection="1">
      <alignment vertical="center"/>
    </xf>
    <xf numFmtId="0" fontId="7" fillId="0" borderId="0" xfId="2" applyFont="1" applyProtection="1">
      <alignment vertical="center"/>
    </xf>
    <xf numFmtId="0" fontId="6" fillId="0" borderId="0" xfId="2" applyFont="1" applyAlignment="1" applyProtection="1">
      <alignment vertical="center" wrapText="1"/>
    </xf>
    <xf numFmtId="0" fontId="7" fillId="0" borderId="0" xfId="2" applyFont="1" applyAlignment="1" applyProtection="1">
      <alignment vertical="center" wrapText="1"/>
    </xf>
    <xf numFmtId="0" fontId="11" fillId="0" borderId="0" xfId="2" applyFont="1" applyAlignment="1" applyProtection="1">
      <alignment vertical="center"/>
    </xf>
    <xf numFmtId="0" fontId="14" fillId="2" borderId="0" xfId="0" applyFont="1" applyFill="1" applyAlignment="1" applyProtection="1">
      <alignment horizontal="right" vertical="center"/>
    </xf>
    <xf numFmtId="38" fontId="7" fillId="2" borderId="10" xfId="1" applyFont="1" applyFill="1" applyBorder="1" applyProtection="1">
      <alignment vertical="center"/>
    </xf>
    <xf numFmtId="38" fontId="14" fillId="2" borderId="10" xfId="1" applyFont="1" applyFill="1" applyBorder="1" applyProtection="1">
      <alignment vertical="center"/>
    </xf>
    <xf numFmtId="0" fontId="14" fillId="2" borderId="0" xfId="0" applyFont="1" applyFill="1" applyProtection="1">
      <alignment vertical="center"/>
    </xf>
    <xf numFmtId="0" fontId="45" fillId="2" borderId="41" xfId="0" applyFont="1" applyFill="1" applyBorder="1" applyAlignment="1" applyProtection="1">
      <alignment horizontal="left" vertical="center" wrapText="1"/>
    </xf>
    <xf numFmtId="0" fontId="45" fillId="2" borderId="0" xfId="0" applyFont="1" applyFill="1" applyBorder="1" applyAlignment="1" applyProtection="1">
      <alignment horizontal="left" vertical="center" wrapText="1"/>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43">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29</xdr:row>
          <xdr:rowOff>142875</xdr:rowOff>
        </xdr:from>
        <xdr:to>
          <xdr:col>1</xdr:col>
          <xdr:colOff>676275</xdr:colOff>
          <xdr:row>29</xdr:row>
          <xdr:rowOff>352425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123825</xdr:rowOff>
        </xdr:from>
        <xdr:to>
          <xdr:col>1</xdr:col>
          <xdr:colOff>676275</xdr:colOff>
          <xdr:row>30</xdr:row>
          <xdr:rowOff>342900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66675</xdr:rowOff>
        </xdr:from>
        <xdr:to>
          <xdr:col>2</xdr:col>
          <xdr:colOff>533400</xdr:colOff>
          <xdr:row>23</xdr:row>
          <xdr:rowOff>276225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352425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32</xdr:row>
          <xdr:rowOff>142875</xdr:rowOff>
        </xdr:from>
        <xdr:to>
          <xdr:col>1</xdr:col>
          <xdr:colOff>676275</xdr:colOff>
          <xdr:row>32</xdr:row>
          <xdr:rowOff>352425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156882</xdr:colOff>
      <xdr:row>5</xdr:row>
      <xdr:rowOff>11206</xdr:rowOff>
    </xdr:from>
    <xdr:to>
      <xdr:col>2</xdr:col>
      <xdr:colOff>3014382</xdr:colOff>
      <xdr:row>9</xdr:row>
      <xdr:rowOff>420782</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56882" y="1277471"/>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明朝" panose="02020600040205080304" pitchFamily="18" charset="-128"/>
              <a:ea typeface="ＭＳ Ｐ明朝" panose="02020600040205080304" pitchFamily="18" charset="-128"/>
            </a:rPr>
            <a:t>■以下、注意事項について必ず確認の上で作成すること</a:t>
          </a:r>
          <a:br>
            <a:rPr kumimoji="1" lang="en-US" altLang="ja-JP" sz="1200">
              <a:solidFill>
                <a:srgbClr val="FF0000"/>
              </a:solidFill>
              <a:latin typeface="ＭＳ Ｐ明朝" panose="02020600040205080304" pitchFamily="18" charset="-128"/>
              <a:ea typeface="ＭＳ Ｐ明朝" panose="02020600040205080304" pitchFamily="18" charset="-128"/>
            </a:rPr>
          </a:br>
          <a:br>
            <a:rPr kumimoji="1" lang="en-US" altLang="ja-JP" sz="1200">
              <a:solidFill>
                <a:srgbClr val="FF0000"/>
              </a:solidFill>
              <a:latin typeface="ＭＳ Ｐ明朝" panose="02020600040205080304" pitchFamily="18" charset="-128"/>
              <a:ea typeface="ＭＳ Ｐ明朝" panose="02020600040205080304" pitchFamily="18" charset="-128"/>
            </a:rPr>
          </a:br>
          <a:r>
            <a:rPr kumimoji="1" lang="ja-JP" altLang="en-US" sz="1200">
              <a:solidFill>
                <a:sysClr val="windowText" lastClr="00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078967" y="67242"/>
          <a:ext cx="9615126" cy="449836"/>
          <a:chOff x="9386456" y="5784274"/>
          <a:chExt cx="16876829" cy="330586"/>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6"/>
  <sheetViews>
    <sheetView showGridLines="0" tabSelected="1" zoomScaleNormal="100" zoomScaleSheetLayoutView="100" workbookViewId="0"/>
  </sheetViews>
  <sheetFormatPr defaultColWidth="9" defaultRowHeight="13.5"/>
  <cols>
    <col min="1" max="1" width="5" style="62" customWidth="1"/>
    <col min="2" max="2" width="30.125" style="62" bestFit="1" customWidth="1"/>
    <col min="3" max="3" width="11.125" style="62" customWidth="1"/>
    <col min="4" max="4" width="67.75" style="62" customWidth="1"/>
    <col min="5" max="16384" width="9" style="62"/>
  </cols>
  <sheetData>
    <row r="1" spans="1:4" ht="34.5" customHeight="1">
      <c r="A1" s="134" t="s">
        <v>157</v>
      </c>
      <c r="B1" s="135"/>
      <c r="C1" s="135"/>
      <c r="D1" s="136"/>
    </row>
    <row r="2" spans="1:4" ht="54" customHeight="1">
      <c r="A2" s="137" t="s">
        <v>117</v>
      </c>
      <c r="B2" s="127" t="s">
        <v>116</v>
      </c>
      <c r="C2" s="63" t="s">
        <v>112</v>
      </c>
      <c r="D2" s="133" t="s">
        <v>11</v>
      </c>
    </row>
    <row r="3" spans="1:4" ht="71.25" customHeight="1">
      <c r="A3" s="139" t="s">
        <v>131</v>
      </c>
      <c r="B3" s="145" t="s">
        <v>191</v>
      </c>
      <c r="C3" s="64" t="s">
        <v>159</v>
      </c>
      <c r="D3" s="130"/>
    </row>
    <row r="4" spans="1:4" s="48" customFormat="1" ht="71.25" customHeight="1">
      <c r="A4" s="138" t="s">
        <v>166</v>
      </c>
      <c r="B4" s="149" t="s">
        <v>192</v>
      </c>
      <c r="C4" s="147" t="s">
        <v>113</v>
      </c>
      <c r="D4" s="146" t="s">
        <v>160</v>
      </c>
    </row>
    <row r="5" spans="1:4" ht="71.25" customHeight="1">
      <c r="A5" s="139" t="s">
        <v>132</v>
      </c>
      <c r="B5" s="65" t="s">
        <v>193</v>
      </c>
      <c r="C5" s="66" t="s">
        <v>114</v>
      </c>
      <c r="D5" s="130" t="s">
        <v>119</v>
      </c>
    </row>
    <row r="6" spans="1:4" s="48" customFormat="1" ht="51" customHeight="1">
      <c r="A6" s="138" t="s">
        <v>133</v>
      </c>
      <c r="B6" s="149" t="s">
        <v>194</v>
      </c>
      <c r="C6" s="128" t="s">
        <v>152</v>
      </c>
      <c r="D6" s="129"/>
    </row>
    <row r="7" spans="1:4" ht="71.25" customHeight="1">
      <c r="A7" s="139" t="s">
        <v>134</v>
      </c>
      <c r="B7" s="65" t="s">
        <v>196</v>
      </c>
      <c r="C7" s="64" t="s">
        <v>183</v>
      </c>
      <c r="D7" s="130" t="s">
        <v>182</v>
      </c>
    </row>
    <row r="8" spans="1:4" ht="71.25" customHeight="1">
      <c r="A8" s="139" t="s">
        <v>135</v>
      </c>
      <c r="B8" s="148" t="s">
        <v>195</v>
      </c>
      <c r="C8" s="64" t="s">
        <v>118</v>
      </c>
      <c r="D8" s="130"/>
    </row>
    <row r="9" spans="1:4" ht="71.25" customHeight="1">
      <c r="A9" s="139" t="s">
        <v>136</v>
      </c>
      <c r="B9" s="161" t="s">
        <v>202</v>
      </c>
      <c r="C9" s="64" t="s">
        <v>206</v>
      </c>
      <c r="D9" s="163" t="s">
        <v>185</v>
      </c>
    </row>
    <row r="10" spans="1:4" ht="71.25" customHeight="1">
      <c r="A10" s="139" t="s">
        <v>137</v>
      </c>
      <c r="B10" s="160" t="s">
        <v>201</v>
      </c>
      <c r="C10" s="64" t="s">
        <v>207</v>
      </c>
      <c r="D10" s="163" t="s">
        <v>185</v>
      </c>
    </row>
    <row r="11" spans="1:4" ht="71.25" customHeight="1">
      <c r="A11" s="139" t="s">
        <v>138</v>
      </c>
      <c r="B11" s="65" t="s">
        <v>197</v>
      </c>
      <c r="C11" s="66" t="s">
        <v>114</v>
      </c>
      <c r="D11" s="130" t="s">
        <v>115</v>
      </c>
    </row>
    <row r="12" spans="1:4" ht="71.25" customHeight="1" thickBot="1">
      <c r="A12" s="140" t="s">
        <v>139</v>
      </c>
      <c r="B12" s="141" t="s">
        <v>198</v>
      </c>
      <c r="C12" s="142" t="s">
        <v>114</v>
      </c>
      <c r="D12" s="143" t="s">
        <v>190</v>
      </c>
    </row>
    <row r="13" spans="1:4" ht="71.25" customHeight="1"/>
    <row r="14" spans="1:4" ht="71.25" customHeight="1"/>
    <row r="15" spans="1:4" ht="71.25" customHeight="1"/>
    <row r="16" spans="1:4" ht="18.75" customHeight="1"/>
  </sheetData>
  <sheetProtection algorithmName="SHA-512" hashValue="4SxnrQ2fxe9M/QoRbBSt0qipzRRsd+RzdwH11HZGP/k/abKAKtuyCiqT3lxAX2Q2fefZHQHRg1TfWXO/UJylqw==" saltValue="kF4btTfYSKmZaIN+o/X/7w==" spinCount="100000" sheet="1" objects="1" scenarios="1"/>
  <phoneticPr fontId="3"/>
  <hyperlinks>
    <hyperlink ref="B8" location="'別添　役員名簿'!A1" display="役員名簿" xr:uid="{00000000-0004-0000-0000-000000000000}"/>
    <hyperlink ref="B3" location="'別添１　事業者基本情報'!A1" display="事業者基本情報" xr:uid="{00000000-0004-0000-0000-000002000000}"/>
    <hyperlink ref="B4" location="'別添２　支出計画書'!A1" display="支出計画書" xr:uid="{C1E83DCD-2F08-496F-BEF9-BAD0A23C665E}"/>
    <hyperlink ref="B6" location="'様式第１　交付申請書'!A1" display="交付申請書" xr:uid="{C98CECAF-A431-4EF0-89C2-C55508BAEE66}"/>
    <hyperlink ref="B9" location="'別添２－１人件費単価計算書'!A1" display="'別添２－１人件費単価計算書'!A1" xr:uid="{6FF10903-5AA6-4413-9760-D6CAE5E0F013}"/>
    <hyperlink ref="B10" location="'別添２－2人件費計算根拠'!A1" display="'別添２－2人件費計算根拠'!A1" xr:uid="{FBE362B5-8F23-43B2-8BCE-98C24FFF4527}"/>
  </hyperlinks>
  <pageMargins left="0.23622047244094491" right="0"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6684F-2AE4-4F04-AF39-E0920A39D6EE}">
  <dimension ref="A1:D35"/>
  <sheetViews>
    <sheetView showGridLines="0" view="pageBreakPreview" zoomScale="70" zoomScaleNormal="100" zoomScaleSheetLayoutView="70" workbookViewId="0"/>
  </sheetViews>
  <sheetFormatPr defaultColWidth="9" defaultRowHeight="13.5"/>
  <cols>
    <col min="1" max="1" width="10.125" style="48" customWidth="1"/>
    <col min="2" max="2" width="41.75" style="48" customWidth="1"/>
    <col min="3" max="3" width="56" style="48" customWidth="1"/>
    <col min="4" max="16384" width="9" style="48"/>
  </cols>
  <sheetData>
    <row r="1" spans="1:4">
      <c r="A1" s="159" t="s">
        <v>163</v>
      </c>
      <c r="D1" s="154"/>
    </row>
    <row r="2" spans="1:4" ht="23.1" customHeight="1">
      <c r="A2" s="173" t="s">
        <v>199</v>
      </c>
      <c r="B2" s="174"/>
      <c r="C2" s="175"/>
    </row>
    <row r="3" spans="1:4" ht="23.1" customHeight="1">
      <c r="A3" s="167" t="s">
        <v>96</v>
      </c>
      <c r="B3" s="49" t="s">
        <v>80</v>
      </c>
      <c r="C3" s="84"/>
      <c r="D3" s="48" t="s">
        <v>167</v>
      </c>
    </row>
    <row r="4" spans="1:4" ht="46.5" customHeight="1">
      <c r="A4" s="168"/>
      <c r="B4" s="57" t="s">
        <v>84</v>
      </c>
      <c r="C4" s="85"/>
      <c r="D4" s="48" t="s">
        <v>167</v>
      </c>
    </row>
    <row r="5" spans="1:4" ht="23.1" customHeight="1">
      <c r="A5" s="168"/>
      <c r="B5" s="49" t="s">
        <v>85</v>
      </c>
      <c r="C5" s="84"/>
      <c r="D5" s="48" t="s">
        <v>168</v>
      </c>
    </row>
    <row r="6" spans="1:4" ht="23.1" customHeight="1">
      <c r="A6" s="168"/>
      <c r="B6" s="49" t="s">
        <v>86</v>
      </c>
      <c r="C6" s="84"/>
      <c r="D6" s="48" t="s">
        <v>168</v>
      </c>
    </row>
    <row r="7" spans="1:4" ht="23.1" customHeight="1">
      <c r="A7" s="168"/>
      <c r="B7" s="49" t="s">
        <v>89</v>
      </c>
      <c r="C7" s="153"/>
      <c r="D7" s="48" t="s">
        <v>180</v>
      </c>
    </row>
    <row r="8" spans="1:4" ht="23.1" customHeight="1">
      <c r="A8" s="169"/>
      <c r="B8" s="49" t="s">
        <v>90</v>
      </c>
      <c r="C8" s="152"/>
      <c r="D8" s="48" t="s">
        <v>181</v>
      </c>
    </row>
    <row r="9" spans="1:4" ht="9" customHeight="1">
      <c r="A9" s="157"/>
      <c r="B9" s="154"/>
      <c r="C9" s="157"/>
      <c r="D9" s="154"/>
    </row>
    <row r="10" spans="1:4" ht="23.1" customHeight="1">
      <c r="A10" s="173" t="s">
        <v>200</v>
      </c>
      <c r="B10" s="174"/>
      <c r="C10" s="175"/>
    </row>
    <row r="11" spans="1:4" ht="23.1" customHeight="1">
      <c r="A11" s="167" t="s">
        <v>91</v>
      </c>
      <c r="B11" s="49" t="s">
        <v>92</v>
      </c>
      <c r="C11" s="84"/>
    </row>
    <row r="12" spans="1:4" ht="23.1" customHeight="1">
      <c r="A12" s="168"/>
      <c r="B12" s="50" t="s">
        <v>100</v>
      </c>
      <c r="C12" s="86"/>
      <c r="D12" s="48" t="s">
        <v>169</v>
      </c>
    </row>
    <row r="13" spans="1:4" ht="23.1" customHeight="1">
      <c r="A13" s="168"/>
      <c r="B13" s="51" t="s">
        <v>101</v>
      </c>
      <c r="C13" s="87"/>
    </row>
    <row r="14" spans="1:4" ht="23.1" customHeight="1">
      <c r="A14" s="168"/>
      <c r="B14" s="51" t="s">
        <v>102</v>
      </c>
      <c r="C14" s="87"/>
    </row>
    <row r="15" spans="1:4" ht="23.1" customHeight="1">
      <c r="A15" s="168"/>
      <c r="B15" s="52" t="s">
        <v>103</v>
      </c>
      <c r="C15" s="165"/>
    </row>
    <row r="16" spans="1:4" ht="23.1" customHeight="1">
      <c r="A16" s="168"/>
      <c r="B16" s="50" t="s">
        <v>104</v>
      </c>
      <c r="C16" s="86"/>
    </row>
    <row r="17" spans="1:4" ht="23.1" customHeight="1">
      <c r="A17" s="168"/>
      <c r="B17" s="51" t="s">
        <v>105</v>
      </c>
      <c r="C17" s="87"/>
    </row>
    <row r="18" spans="1:4" ht="23.1" customHeight="1">
      <c r="A18" s="168"/>
      <c r="B18" s="51" t="s">
        <v>106</v>
      </c>
      <c r="C18" s="87"/>
    </row>
    <row r="19" spans="1:4" ht="23.1" customHeight="1">
      <c r="A19" s="168"/>
      <c r="B19" s="52" t="s">
        <v>107</v>
      </c>
      <c r="C19" s="165"/>
    </row>
    <row r="20" spans="1:4" ht="23.1" customHeight="1">
      <c r="A20" s="168"/>
      <c r="B20" s="50" t="s">
        <v>108</v>
      </c>
      <c r="C20" s="86"/>
    </row>
    <row r="21" spans="1:4" ht="23.1" customHeight="1">
      <c r="A21" s="168"/>
      <c r="B21" s="51" t="s">
        <v>109</v>
      </c>
      <c r="C21" s="87"/>
    </row>
    <row r="22" spans="1:4" ht="23.1" customHeight="1">
      <c r="A22" s="168"/>
      <c r="B22" s="51" t="s">
        <v>110</v>
      </c>
      <c r="C22" s="87"/>
    </row>
    <row r="23" spans="1:4" ht="23.1" customHeight="1">
      <c r="A23" s="168"/>
      <c r="B23" s="52" t="s">
        <v>111</v>
      </c>
      <c r="C23" s="165"/>
    </row>
    <row r="24" spans="1:4" ht="23.1" customHeight="1">
      <c r="A24" s="168"/>
      <c r="B24" s="176" t="s">
        <v>93</v>
      </c>
      <c r="C24" s="61" t="s">
        <v>99</v>
      </c>
    </row>
    <row r="25" spans="1:4" ht="23.1" customHeight="1">
      <c r="A25" s="168"/>
      <c r="B25" s="177"/>
      <c r="C25" s="88"/>
      <c r="D25" s="48" t="s">
        <v>170</v>
      </c>
    </row>
    <row r="26" spans="1:4" ht="39.75" customHeight="1">
      <c r="A26" s="169"/>
      <c r="B26" s="178"/>
      <c r="C26" s="89"/>
    </row>
    <row r="27" spans="1:4" ht="9" customHeight="1">
      <c r="A27" s="158"/>
      <c r="B27" s="154"/>
      <c r="C27" s="154"/>
      <c r="D27" s="154"/>
    </row>
    <row r="28" spans="1:4" ht="9" customHeight="1">
      <c r="A28" s="159"/>
      <c r="B28" s="154"/>
      <c r="C28" s="154"/>
      <c r="D28" s="154"/>
    </row>
    <row r="29" spans="1:4" ht="39" customHeight="1">
      <c r="A29" s="167" t="s">
        <v>94</v>
      </c>
      <c r="B29" s="170" t="s">
        <v>95</v>
      </c>
      <c r="C29" s="171"/>
    </row>
    <row r="30" spans="1:4" ht="39" customHeight="1">
      <c r="A30" s="168"/>
      <c r="B30" s="53" t="s">
        <v>97</v>
      </c>
      <c r="C30" s="54"/>
    </row>
    <row r="31" spans="1:4" ht="39" customHeight="1">
      <c r="A31" s="168"/>
      <c r="B31" s="55" t="s">
        <v>98</v>
      </c>
      <c r="C31" s="56"/>
    </row>
    <row r="32" spans="1:4" ht="69" customHeight="1">
      <c r="A32" s="168"/>
      <c r="B32" s="172" t="s">
        <v>161</v>
      </c>
      <c r="C32" s="171"/>
    </row>
    <row r="33" spans="1:3" ht="39" customHeight="1">
      <c r="A33" s="168"/>
      <c r="B33" s="155" t="s">
        <v>162</v>
      </c>
      <c r="C33" s="164"/>
    </row>
    <row r="34" spans="1:3" ht="39" customHeight="1">
      <c r="A34" s="169"/>
      <c r="B34" s="155" t="s">
        <v>203</v>
      </c>
      <c r="C34" s="156"/>
    </row>
    <row r="35" spans="1:3" ht="39" customHeight="1">
      <c r="A35"/>
      <c r="B35" s="131"/>
      <c r="C35" s="132"/>
    </row>
  </sheetData>
  <sheetProtection algorithmName="SHA-512" hashValue="QYzWDjmbJT6ECecWSxlohYYZv52/TRSQI2jv0HaTJdNpkY2U1qTHuNVudbGmzVib92e5ZYak5nTRELjhk1Mirw==" saltValue="4D3+4p/2hO4LhoJGc7nNvA==" spinCount="100000" sheet="1" objects="1" scenarios="1"/>
  <mergeCells count="8">
    <mergeCell ref="A29:A34"/>
    <mergeCell ref="B29:C29"/>
    <mergeCell ref="B32:C32"/>
    <mergeCell ref="A2:C2"/>
    <mergeCell ref="A3:A8"/>
    <mergeCell ref="A10:C10"/>
    <mergeCell ref="A11:A26"/>
    <mergeCell ref="B24:B26"/>
  </mergeCells>
  <phoneticPr fontId="3"/>
  <conditionalFormatting sqref="C11:C23 C3:C8">
    <cfRule type="cellIs" dxfId="42" priority="2" operator="equal">
      <formula>""</formula>
    </cfRule>
  </conditionalFormatting>
  <pageMargins left="0.59055118110236227" right="0"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257175</xdr:colOff>
                    <xdr:row>29</xdr:row>
                    <xdr:rowOff>142875</xdr:rowOff>
                  </from>
                  <to>
                    <xdr:col>1</xdr:col>
                    <xdr:colOff>676275</xdr:colOff>
                    <xdr:row>29</xdr:row>
                    <xdr:rowOff>352425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266700</xdr:colOff>
                    <xdr:row>30</xdr:row>
                    <xdr:rowOff>123825</xdr:rowOff>
                  </from>
                  <to>
                    <xdr:col>1</xdr:col>
                    <xdr:colOff>676275</xdr:colOff>
                    <xdr:row>30</xdr:row>
                    <xdr:rowOff>342900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104775</xdr:colOff>
                    <xdr:row>23</xdr:row>
                    <xdr:rowOff>66675</xdr:rowOff>
                  </from>
                  <to>
                    <xdr:col>2</xdr:col>
                    <xdr:colOff>533400</xdr:colOff>
                    <xdr:row>23</xdr:row>
                    <xdr:rowOff>276225</xdr:rowOff>
                  </to>
                </anchor>
              </controlPr>
            </control>
          </mc:Choice>
        </mc:AlternateContent>
        <mc:AlternateContent xmlns:mc="http://schemas.openxmlformats.org/markup-compatibility/2006">
          <mc:Choice Requires="x14">
            <control shapeId="28679" r:id="rId7" name="Check Box 7">
              <controlPr defaultSize="0" autoFill="0" autoLine="0" autoPict="0">
                <anchor moveWithCells="1">
                  <from>
                    <xdr:col>1</xdr:col>
                    <xdr:colOff>257175</xdr:colOff>
                    <xdr:row>33</xdr:row>
                    <xdr:rowOff>142875</xdr:rowOff>
                  </from>
                  <to>
                    <xdr:col>1</xdr:col>
                    <xdr:colOff>676275</xdr:colOff>
                    <xdr:row>33</xdr:row>
                    <xdr:rowOff>352425</xdr:rowOff>
                  </to>
                </anchor>
              </controlPr>
            </control>
          </mc:Choice>
        </mc:AlternateContent>
        <mc:AlternateContent xmlns:mc="http://schemas.openxmlformats.org/markup-compatibility/2006">
          <mc:Choice Requires="x14">
            <control shapeId="28680" r:id="rId8" name="Check Box 8">
              <controlPr defaultSize="0" autoFill="0" autoLine="0" autoPict="0">
                <anchor moveWithCells="1">
                  <from>
                    <xdr:col>1</xdr:col>
                    <xdr:colOff>257175</xdr:colOff>
                    <xdr:row>32</xdr:row>
                    <xdr:rowOff>142875</xdr:rowOff>
                  </from>
                  <to>
                    <xdr:col>1</xdr:col>
                    <xdr:colOff>676275</xdr:colOff>
                    <xdr:row>32</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showGridLines="0" view="pageBreakPreview" zoomScale="70" zoomScaleNormal="90" zoomScaleSheetLayoutView="70" workbookViewId="0">
      <selection activeCell="H16" sqref="H16"/>
    </sheetView>
  </sheetViews>
  <sheetFormatPr defaultColWidth="9" defaultRowHeight="13.5"/>
  <cols>
    <col min="1" max="1" width="7.375" style="14" customWidth="1"/>
    <col min="2" max="2" width="28.625" style="14" customWidth="1"/>
    <col min="3" max="3" width="41.5" style="14" customWidth="1"/>
    <col min="4" max="4" width="46.125" style="14" customWidth="1"/>
    <col min="5" max="5" width="20.625" style="15" customWidth="1"/>
    <col min="6" max="6" width="13.375" style="14" hidden="1" customWidth="1"/>
    <col min="7" max="7" width="11.625" style="14" hidden="1" customWidth="1"/>
    <col min="8" max="16384" width="9" style="14"/>
  </cols>
  <sheetData>
    <row r="1" spans="1:11" s="13" customFormat="1" ht="27" customHeight="1">
      <c r="A1" s="67" t="s">
        <v>164</v>
      </c>
      <c r="B1" s="68"/>
      <c r="C1" s="68"/>
      <c r="D1" s="68"/>
      <c r="E1" s="69"/>
      <c r="F1" s="110"/>
      <c r="G1" s="110"/>
    </row>
    <row r="2" spans="1:11" s="13" customFormat="1" ht="6.75" customHeight="1">
      <c r="A2" s="67"/>
      <c r="B2" s="68"/>
      <c r="C2" s="68"/>
      <c r="D2" s="68"/>
      <c r="E2" s="69"/>
      <c r="F2" s="110"/>
      <c r="G2" s="110"/>
    </row>
    <row r="3" spans="1:11" s="13" customFormat="1" ht="22.5" customHeight="1">
      <c r="A3" s="70" t="s">
        <v>50</v>
      </c>
      <c r="B3" s="179" t="s">
        <v>51</v>
      </c>
      <c r="C3" s="179"/>
      <c r="D3" s="68"/>
      <c r="E3" s="69"/>
      <c r="F3" s="110"/>
      <c r="G3" s="110"/>
      <c r="H3" s="217" t="s">
        <v>177</v>
      </c>
      <c r="I3" s="110"/>
    </row>
    <row r="4" spans="1:11" s="13" customFormat="1" ht="35.25" customHeight="1">
      <c r="A4" s="123" t="s">
        <v>208</v>
      </c>
      <c r="B4" s="180">
        <f>'別添１　事業者基本情報'!C3</f>
        <v>0</v>
      </c>
      <c r="C4" s="181"/>
      <c r="D4" s="68"/>
      <c r="E4" s="69"/>
      <c r="F4" s="110" t="s">
        <v>146</v>
      </c>
      <c r="G4" s="110">
        <v>400000000</v>
      </c>
      <c r="H4" s="217" t="s">
        <v>173</v>
      </c>
      <c r="I4" s="110"/>
    </row>
    <row r="5" spans="1:11" s="13" customFormat="1" ht="6.75" customHeight="1">
      <c r="A5" s="67"/>
      <c r="B5" s="68"/>
      <c r="C5" s="68"/>
      <c r="D5" s="68"/>
      <c r="E5" s="69"/>
      <c r="F5" s="110" t="s">
        <v>147</v>
      </c>
      <c r="G5" s="110">
        <v>400000000</v>
      </c>
      <c r="H5" s="110"/>
      <c r="I5" s="110"/>
    </row>
    <row r="6" spans="1:11" ht="33.75" customHeight="1">
      <c r="A6" s="71"/>
      <c r="B6" s="71"/>
      <c r="C6" s="72"/>
      <c r="D6" s="73" t="s">
        <v>44</v>
      </c>
      <c r="E6" s="74">
        <f>SUMIF($B$13:$B$62,D6,$E$13:$E$62)</f>
        <v>0</v>
      </c>
      <c r="F6" s="80" t="s">
        <v>148</v>
      </c>
      <c r="G6" s="110">
        <v>400000000</v>
      </c>
      <c r="H6" s="71"/>
      <c r="I6" s="218"/>
      <c r="J6" s="16"/>
      <c r="K6" s="16"/>
    </row>
    <row r="7" spans="1:11" ht="33.75" customHeight="1">
      <c r="A7" s="71"/>
      <c r="B7" s="71"/>
      <c r="C7" s="72"/>
      <c r="D7" s="73" t="s">
        <v>153</v>
      </c>
      <c r="E7" s="74">
        <f>SUMIF($B$13:$B$62,D7,$E$13:$E$62)</f>
        <v>0</v>
      </c>
      <c r="F7" s="80" t="s">
        <v>149</v>
      </c>
      <c r="G7" s="110">
        <v>400000000</v>
      </c>
      <c r="H7" s="71"/>
      <c r="I7" s="218"/>
      <c r="J7" s="16"/>
      <c r="K7" s="16"/>
    </row>
    <row r="8" spans="1:11" ht="33.75" customHeight="1">
      <c r="A8" s="71"/>
      <c r="B8" s="71"/>
      <c r="C8" s="72"/>
      <c r="D8" s="73" t="s">
        <v>45</v>
      </c>
      <c r="E8" s="74">
        <f>SUMIF($B$13:$B$62,D8,$E$13:$E$62)</f>
        <v>0</v>
      </c>
      <c r="F8" s="80">
        <v>0</v>
      </c>
      <c r="G8" s="71">
        <v>0</v>
      </c>
      <c r="H8" s="71"/>
      <c r="I8" s="71"/>
    </row>
    <row r="9" spans="1:11" ht="33.75" customHeight="1" thickBot="1">
      <c r="A9" s="71"/>
      <c r="B9" s="71"/>
      <c r="C9" s="72"/>
      <c r="D9" s="75" t="s">
        <v>47</v>
      </c>
      <c r="E9" s="76">
        <f>SUMIF($B$13:$B$62,D9,$E$13:$E$62)</f>
        <v>0</v>
      </c>
      <c r="F9" s="80"/>
      <c r="G9" s="71"/>
      <c r="H9" s="71"/>
      <c r="I9" s="71"/>
    </row>
    <row r="10" spans="1:11" ht="33.75" customHeight="1" thickTop="1">
      <c r="A10" s="71"/>
      <c r="B10" s="71"/>
      <c r="C10" s="77"/>
      <c r="D10" s="78" t="s">
        <v>48</v>
      </c>
      <c r="E10" s="79">
        <f>SUM(E6:E9)</f>
        <v>0</v>
      </c>
      <c r="F10" s="125">
        <f>INT(E10*1/2)</f>
        <v>0</v>
      </c>
      <c r="G10" s="80">
        <f>IF(F10&lt;F11,F10,F11)</f>
        <v>0</v>
      </c>
      <c r="H10" s="71"/>
      <c r="I10" s="71"/>
    </row>
    <row r="11" spans="1:11" ht="19.5">
      <c r="A11" s="71"/>
      <c r="B11" s="71"/>
      <c r="C11" s="71"/>
      <c r="D11" s="71"/>
      <c r="E11" s="80"/>
      <c r="F11" s="126">
        <f>VLOOKUP(A4,F4:G8,2,FALSE)</f>
        <v>400000000</v>
      </c>
      <c r="G11" s="71"/>
      <c r="H11" s="71"/>
      <c r="I11" s="71"/>
    </row>
    <row r="12" spans="1:11" ht="39" customHeight="1">
      <c r="A12" s="111" t="s">
        <v>27</v>
      </c>
      <c r="B12" s="112" t="s">
        <v>26</v>
      </c>
      <c r="C12" s="112" t="s">
        <v>56</v>
      </c>
      <c r="D12" s="112" t="s">
        <v>49</v>
      </c>
      <c r="E12" s="113" t="s">
        <v>28</v>
      </c>
      <c r="F12" s="71"/>
      <c r="G12" s="71"/>
      <c r="H12" s="71"/>
      <c r="I12" s="71"/>
    </row>
    <row r="13" spans="1:11" ht="37.5" customHeight="1">
      <c r="A13" s="45">
        <v>1</v>
      </c>
      <c r="B13" s="9"/>
      <c r="C13" s="9"/>
      <c r="D13" s="9"/>
      <c r="E13" s="9"/>
      <c r="F13" s="17"/>
      <c r="H13" s="219" t="s">
        <v>171</v>
      </c>
      <c r="I13" s="71"/>
    </row>
    <row r="14" spans="1:11" ht="37.5" customHeight="1">
      <c r="A14" s="46">
        <v>2</v>
      </c>
      <c r="B14" s="9"/>
      <c r="C14" s="9"/>
      <c r="D14" s="9"/>
      <c r="E14" s="9"/>
      <c r="F14" s="17"/>
      <c r="H14" s="219" t="s">
        <v>172</v>
      </c>
      <c r="I14" s="71"/>
    </row>
    <row r="15" spans="1:11" ht="37.5" customHeight="1">
      <c r="A15" s="46">
        <v>3</v>
      </c>
      <c r="B15" s="9"/>
      <c r="C15" s="9"/>
      <c r="D15" s="9"/>
      <c r="E15" s="9"/>
      <c r="F15" s="17"/>
    </row>
    <row r="16" spans="1:11" ht="37.5" customHeight="1">
      <c r="A16" s="46">
        <v>4</v>
      </c>
      <c r="B16" s="9"/>
      <c r="C16" s="9"/>
      <c r="D16" s="9"/>
      <c r="E16" s="9"/>
      <c r="F16" s="17"/>
    </row>
    <row r="17" spans="1:6" ht="37.5" customHeight="1">
      <c r="A17" s="47">
        <v>5</v>
      </c>
      <c r="B17" s="10"/>
      <c r="C17" s="10"/>
      <c r="D17" s="10"/>
      <c r="E17" s="10"/>
      <c r="F17" s="17"/>
    </row>
    <row r="18" spans="1:6" ht="37.5" customHeight="1">
      <c r="A18" s="45">
        <v>6</v>
      </c>
      <c r="B18" s="12"/>
      <c r="C18" s="12"/>
      <c r="D18" s="12"/>
      <c r="E18" s="12"/>
      <c r="F18" s="17"/>
    </row>
    <row r="19" spans="1:6" ht="37.5" customHeight="1">
      <c r="A19" s="46">
        <v>7</v>
      </c>
      <c r="B19" s="9"/>
      <c r="C19" s="9"/>
      <c r="D19" s="9"/>
      <c r="E19" s="9"/>
      <c r="F19" s="17"/>
    </row>
    <row r="20" spans="1:6" ht="37.5" customHeight="1">
      <c r="A20" s="46">
        <v>8</v>
      </c>
      <c r="B20" s="9"/>
      <c r="C20" s="9"/>
      <c r="D20" s="9"/>
      <c r="E20" s="9"/>
      <c r="F20" s="17"/>
    </row>
    <row r="21" spans="1:6" ht="37.5" customHeight="1">
      <c r="A21" s="46">
        <v>9</v>
      </c>
      <c r="B21" s="9"/>
      <c r="C21" s="9"/>
      <c r="D21" s="9"/>
      <c r="E21" s="9"/>
      <c r="F21" s="17"/>
    </row>
    <row r="22" spans="1:6" ht="37.5" customHeight="1">
      <c r="A22" s="47">
        <v>10</v>
      </c>
      <c r="B22" s="10"/>
      <c r="C22" s="10"/>
      <c r="D22" s="10"/>
      <c r="E22" s="10"/>
      <c r="F22" s="17"/>
    </row>
    <row r="23" spans="1:6" ht="37.5" customHeight="1">
      <c r="A23" s="45">
        <v>11</v>
      </c>
      <c r="B23" s="12"/>
      <c r="C23" s="12"/>
      <c r="D23" s="12"/>
      <c r="E23" s="12"/>
      <c r="F23" s="17"/>
    </row>
    <row r="24" spans="1:6" ht="37.5" customHeight="1">
      <c r="A24" s="46">
        <v>12</v>
      </c>
      <c r="B24" s="9"/>
      <c r="C24" s="9"/>
      <c r="D24" s="9"/>
      <c r="E24" s="9"/>
      <c r="F24" s="17"/>
    </row>
    <row r="25" spans="1:6" ht="37.5" customHeight="1">
      <c r="A25" s="46">
        <v>13</v>
      </c>
      <c r="B25" s="9"/>
      <c r="C25" s="9"/>
      <c r="D25" s="9"/>
      <c r="E25" s="9"/>
      <c r="F25" s="17"/>
    </row>
    <row r="26" spans="1:6" ht="37.5" customHeight="1">
      <c r="A26" s="46">
        <v>14</v>
      </c>
      <c r="B26" s="9"/>
      <c r="C26" s="9"/>
      <c r="D26" s="9"/>
      <c r="E26" s="9"/>
      <c r="F26" s="17"/>
    </row>
    <row r="27" spans="1:6" ht="37.5" customHeight="1">
      <c r="A27" s="47">
        <v>15</v>
      </c>
      <c r="B27" s="10"/>
      <c r="C27" s="10"/>
      <c r="D27" s="10"/>
      <c r="E27" s="10"/>
      <c r="F27" s="17"/>
    </row>
    <row r="28" spans="1:6" ht="37.5" customHeight="1">
      <c r="A28" s="45">
        <v>16</v>
      </c>
      <c r="B28" s="12"/>
      <c r="C28" s="12"/>
      <c r="D28" s="12"/>
      <c r="E28" s="12"/>
      <c r="F28" s="17"/>
    </row>
    <row r="29" spans="1:6" ht="37.5" customHeight="1">
      <c r="A29" s="46">
        <v>17</v>
      </c>
      <c r="B29" s="9"/>
      <c r="C29" s="9"/>
      <c r="D29" s="9"/>
      <c r="E29" s="9"/>
      <c r="F29" s="17"/>
    </row>
    <row r="30" spans="1:6" ht="37.5" customHeight="1">
      <c r="A30" s="46">
        <v>18</v>
      </c>
      <c r="B30" s="9"/>
      <c r="C30" s="9"/>
      <c r="D30" s="9"/>
      <c r="E30" s="9"/>
      <c r="F30" s="17"/>
    </row>
    <row r="31" spans="1:6" ht="37.5" customHeight="1">
      <c r="A31" s="46">
        <v>19</v>
      </c>
      <c r="B31" s="9"/>
      <c r="C31" s="9"/>
      <c r="D31" s="9"/>
      <c r="E31" s="9"/>
      <c r="F31" s="17"/>
    </row>
    <row r="32" spans="1:6" ht="37.5" customHeight="1">
      <c r="A32" s="47">
        <v>20</v>
      </c>
      <c r="B32" s="10"/>
      <c r="C32" s="10"/>
      <c r="D32" s="10"/>
      <c r="E32" s="10"/>
      <c r="F32" s="17"/>
    </row>
    <row r="33" spans="1:6" ht="37.5" customHeight="1">
      <c r="A33" s="45">
        <v>21</v>
      </c>
      <c r="B33" s="12"/>
      <c r="C33" s="12"/>
      <c r="D33" s="12"/>
      <c r="E33" s="12"/>
      <c r="F33" s="17"/>
    </row>
    <row r="34" spans="1:6" ht="37.5" customHeight="1">
      <c r="A34" s="46">
        <v>22</v>
      </c>
      <c r="B34" s="9"/>
      <c r="C34" s="9"/>
      <c r="D34" s="9"/>
      <c r="E34" s="9"/>
      <c r="F34" s="17"/>
    </row>
    <row r="35" spans="1:6" ht="37.5" customHeight="1">
      <c r="A35" s="46">
        <v>23</v>
      </c>
      <c r="B35" s="9"/>
      <c r="C35" s="9"/>
      <c r="D35" s="9"/>
      <c r="E35" s="9"/>
      <c r="F35" s="17"/>
    </row>
    <row r="36" spans="1:6" ht="37.5" customHeight="1">
      <c r="A36" s="46">
        <v>24</v>
      </c>
      <c r="B36" s="9"/>
      <c r="C36" s="9"/>
      <c r="D36" s="9"/>
      <c r="E36" s="9"/>
      <c r="F36" s="17"/>
    </row>
    <row r="37" spans="1:6" ht="37.5" customHeight="1">
      <c r="A37" s="47">
        <v>25</v>
      </c>
      <c r="B37" s="10"/>
      <c r="C37" s="10"/>
      <c r="D37" s="10"/>
      <c r="E37" s="10"/>
      <c r="F37" s="17"/>
    </row>
    <row r="38" spans="1:6" ht="37.5" customHeight="1">
      <c r="A38" s="45">
        <v>26</v>
      </c>
      <c r="B38" s="12"/>
      <c r="C38" s="12"/>
      <c r="D38" s="12"/>
      <c r="E38" s="12"/>
      <c r="F38" s="17"/>
    </row>
    <row r="39" spans="1:6" ht="37.5" customHeight="1">
      <c r="A39" s="46">
        <v>27</v>
      </c>
      <c r="B39" s="9"/>
      <c r="C39" s="9"/>
      <c r="D39" s="9"/>
      <c r="E39" s="9"/>
      <c r="F39" s="17"/>
    </row>
    <row r="40" spans="1:6" ht="37.5" customHeight="1">
      <c r="A40" s="46">
        <v>28</v>
      </c>
      <c r="B40" s="9"/>
      <c r="C40" s="9"/>
      <c r="D40" s="9"/>
      <c r="E40" s="9"/>
      <c r="F40" s="17"/>
    </row>
    <row r="41" spans="1:6" ht="37.5" customHeight="1">
      <c r="A41" s="46">
        <v>29</v>
      </c>
      <c r="B41" s="9"/>
      <c r="C41" s="9"/>
      <c r="D41" s="9"/>
      <c r="E41" s="9"/>
      <c r="F41" s="17"/>
    </row>
    <row r="42" spans="1:6" ht="37.5" customHeight="1">
      <c r="A42" s="47">
        <v>30</v>
      </c>
      <c r="B42" s="10"/>
      <c r="C42" s="10"/>
      <c r="D42" s="10"/>
      <c r="E42" s="10"/>
      <c r="F42" s="17"/>
    </row>
    <row r="43" spans="1:6" ht="37.5" customHeight="1">
      <c r="A43" s="45">
        <v>31</v>
      </c>
      <c r="B43" s="12"/>
      <c r="C43" s="12"/>
      <c r="D43" s="12"/>
      <c r="E43" s="12"/>
      <c r="F43" s="17"/>
    </row>
    <row r="44" spans="1:6" ht="37.5" customHeight="1">
      <c r="A44" s="46">
        <v>32</v>
      </c>
      <c r="B44" s="9"/>
      <c r="C44" s="9"/>
      <c r="D44" s="9"/>
      <c r="E44" s="9"/>
      <c r="F44" s="17"/>
    </row>
    <row r="45" spans="1:6" ht="37.5" customHeight="1">
      <c r="A45" s="46">
        <v>33</v>
      </c>
      <c r="B45" s="9"/>
      <c r="C45" s="9"/>
      <c r="D45" s="9"/>
      <c r="E45" s="9"/>
      <c r="F45" s="17"/>
    </row>
    <row r="46" spans="1:6" ht="37.5" customHeight="1">
      <c r="A46" s="46">
        <v>34</v>
      </c>
      <c r="B46" s="9"/>
      <c r="C46" s="9"/>
      <c r="D46" s="9"/>
      <c r="E46" s="9"/>
      <c r="F46" s="17"/>
    </row>
    <row r="47" spans="1:6" ht="37.5" customHeight="1">
      <c r="A47" s="47">
        <v>35</v>
      </c>
      <c r="B47" s="10"/>
      <c r="C47" s="10"/>
      <c r="D47" s="10"/>
      <c r="E47" s="10"/>
      <c r="F47" s="17"/>
    </row>
    <row r="48" spans="1:6" ht="37.5" customHeight="1">
      <c r="A48" s="45">
        <v>36</v>
      </c>
      <c r="B48" s="12"/>
      <c r="C48" s="12"/>
      <c r="D48" s="12"/>
      <c r="E48" s="12"/>
      <c r="F48" s="17"/>
    </row>
    <row r="49" spans="1:6" ht="37.5" customHeight="1">
      <c r="A49" s="46">
        <v>37</v>
      </c>
      <c r="B49" s="9"/>
      <c r="C49" s="9"/>
      <c r="D49" s="9"/>
      <c r="E49" s="9"/>
      <c r="F49" s="17"/>
    </row>
    <row r="50" spans="1:6" ht="37.5" customHeight="1">
      <c r="A50" s="46">
        <v>38</v>
      </c>
      <c r="B50" s="9"/>
      <c r="C50" s="9"/>
      <c r="D50" s="9"/>
      <c r="E50" s="9"/>
      <c r="F50" s="17"/>
    </row>
    <row r="51" spans="1:6" ht="37.5" customHeight="1">
      <c r="A51" s="46">
        <v>39</v>
      </c>
      <c r="B51" s="9"/>
      <c r="C51" s="9"/>
      <c r="D51" s="9"/>
      <c r="E51" s="9"/>
      <c r="F51" s="17"/>
    </row>
    <row r="52" spans="1:6" ht="37.5" customHeight="1">
      <c r="A52" s="47">
        <v>40</v>
      </c>
      <c r="B52" s="10"/>
      <c r="C52" s="10"/>
      <c r="D52" s="10"/>
      <c r="E52" s="10"/>
      <c r="F52" s="17"/>
    </row>
    <row r="53" spans="1:6" ht="37.5" customHeight="1">
      <c r="A53" s="45">
        <v>41</v>
      </c>
      <c r="B53" s="12"/>
      <c r="C53" s="12"/>
      <c r="D53" s="12"/>
      <c r="E53" s="12"/>
      <c r="F53" s="17"/>
    </row>
    <row r="54" spans="1:6" ht="37.5" customHeight="1">
      <c r="A54" s="46">
        <v>42</v>
      </c>
      <c r="B54" s="9"/>
      <c r="C54" s="9"/>
      <c r="D54" s="9"/>
      <c r="E54" s="9"/>
      <c r="F54" s="17"/>
    </row>
    <row r="55" spans="1:6" ht="37.5" customHeight="1">
      <c r="A55" s="46">
        <v>43</v>
      </c>
      <c r="B55" s="9"/>
      <c r="C55" s="9"/>
      <c r="D55" s="9"/>
      <c r="E55" s="9"/>
      <c r="F55" s="17"/>
    </row>
    <row r="56" spans="1:6" ht="37.5" customHeight="1">
      <c r="A56" s="46">
        <v>44</v>
      </c>
      <c r="B56" s="9"/>
      <c r="C56" s="9"/>
      <c r="D56" s="9"/>
      <c r="E56" s="9"/>
      <c r="F56" s="17"/>
    </row>
    <row r="57" spans="1:6" ht="37.5" customHeight="1">
      <c r="A57" s="47">
        <v>45</v>
      </c>
      <c r="B57" s="10"/>
      <c r="C57" s="10"/>
      <c r="D57" s="10"/>
      <c r="E57" s="10"/>
      <c r="F57" s="17"/>
    </row>
    <row r="58" spans="1:6" ht="37.5" customHeight="1">
      <c r="A58" s="45">
        <v>46</v>
      </c>
      <c r="B58" s="12"/>
      <c r="C58" s="12"/>
      <c r="D58" s="12"/>
      <c r="E58" s="12"/>
      <c r="F58" s="17"/>
    </row>
    <row r="59" spans="1:6" ht="37.5" customHeight="1">
      <c r="A59" s="46">
        <v>47</v>
      </c>
      <c r="B59" s="9"/>
      <c r="C59" s="9"/>
      <c r="D59" s="9"/>
      <c r="E59" s="9"/>
      <c r="F59" s="17"/>
    </row>
    <row r="60" spans="1:6" ht="37.5" customHeight="1">
      <c r="A60" s="46">
        <v>48</v>
      </c>
      <c r="B60" s="9"/>
      <c r="C60" s="9"/>
      <c r="D60" s="9"/>
      <c r="E60" s="9"/>
      <c r="F60" s="17"/>
    </row>
    <row r="61" spans="1:6" ht="37.5" customHeight="1">
      <c r="A61" s="46">
        <v>49</v>
      </c>
      <c r="B61" s="9"/>
      <c r="C61" s="9"/>
      <c r="D61" s="9"/>
      <c r="E61" s="9"/>
      <c r="F61" s="17"/>
    </row>
    <row r="62" spans="1:6" ht="37.5" customHeight="1">
      <c r="A62" s="47">
        <v>50</v>
      </c>
      <c r="B62" s="10"/>
      <c r="C62" s="10"/>
      <c r="D62" s="10"/>
      <c r="E62" s="10"/>
      <c r="F62" s="17"/>
    </row>
  </sheetData>
  <sheetProtection algorithmName="SHA-512" hashValue="1yl+h7LM4jdQjPBlhixIloaqmuPwx4ChBLBD0ud9L2uH4c5c7fEAn8fWcBIEh8Uq6cR0EXbookOyxZsavm6wjA==" saltValue="cQf4X/wRHjqBoPO4jaOjVg==" spinCount="100000" sheet="1" insertColumns="0" insertRows="0" insertHyperlinks="0" deleteColumns="0" deleteRows="0" sort="0"/>
  <mergeCells count="2">
    <mergeCell ref="B3:C3"/>
    <mergeCell ref="B4:C4"/>
  </mergeCells>
  <phoneticPr fontId="3"/>
  <conditionalFormatting sqref="B13:B17 B58 D58:E58 D13:E17">
    <cfRule type="cellIs" dxfId="41" priority="40" operator="equal">
      <formula>""</formula>
    </cfRule>
  </conditionalFormatting>
  <conditionalFormatting sqref="B59:B62 D59:E62">
    <cfRule type="cellIs" dxfId="40" priority="39" operator="equal">
      <formula>""</formula>
    </cfRule>
  </conditionalFormatting>
  <conditionalFormatting sqref="B39:B42 D39:E42">
    <cfRule type="cellIs" dxfId="39" priority="37" operator="equal">
      <formula>""</formula>
    </cfRule>
  </conditionalFormatting>
  <conditionalFormatting sqref="B38 D38:E38">
    <cfRule type="cellIs" dxfId="38" priority="38" operator="equal">
      <formula>""</formula>
    </cfRule>
  </conditionalFormatting>
  <conditionalFormatting sqref="B34:B37 D34:E37">
    <cfRule type="cellIs" dxfId="37" priority="35" operator="equal">
      <formula>""</formula>
    </cfRule>
  </conditionalFormatting>
  <conditionalFormatting sqref="B33 D33:E33">
    <cfRule type="cellIs" dxfId="36" priority="36" operator="equal">
      <formula>""</formula>
    </cfRule>
  </conditionalFormatting>
  <conditionalFormatting sqref="B29:B32 D29:E32">
    <cfRule type="cellIs" dxfId="35" priority="33" operator="equal">
      <formula>""</formula>
    </cfRule>
  </conditionalFormatting>
  <conditionalFormatting sqref="B28 D28:E28">
    <cfRule type="cellIs" dxfId="34" priority="34" operator="equal">
      <formula>""</formula>
    </cfRule>
  </conditionalFormatting>
  <conditionalFormatting sqref="B24:B27 D24:E27">
    <cfRule type="cellIs" dxfId="33" priority="31" operator="equal">
      <formula>""</formula>
    </cfRule>
  </conditionalFormatting>
  <conditionalFormatting sqref="B23 D23:E23">
    <cfRule type="cellIs" dxfId="32" priority="32" operator="equal">
      <formula>""</formula>
    </cfRule>
  </conditionalFormatting>
  <conditionalFormatting sqref="B44:B47 D44:E47">
    <cfRule type="cellIs" dxfId="31" priority="27" operator="equal">
      <formula>""</formula>
    </cfRule>
  </conditionalFormatting>
  <conditionalFormatting sqref="B43 D43:E43">
    <cfRule type="cellIs" dxfId="30" priority="28" operator="equal">
      <formula>""</formula>
    </cfRule>
  </conditionalFormatting>
  <conditionalFormatting sqref="B19:B22 D19:E22">
    <cfRule type="cellIs" dxfId="29" priority="29" operator="equal">
      <formula>""</formula>
    </cfRule>
  </conditionalFormatting>
  <conditionalFormatting sqref="B18 D18:E18">
    <cfRule type="cellIs" dxfId="28" priority="30" operator="equal">
      <formula>""</formula>
    </cfRule>
  </conditionalFormatting>
  <conditionalFormatting sqref="B49:B52 D49:E52">
    <cfRule type="cellIs" dxfId="27" priority="25" operator="equal">
      <formula>""</formula>
    </cfRule>
  </conditionalFormatting>
  <conditionalFormatting sqref="B48 D48:E48">
    <cfRule type="cellIs" dxfId="26" priority="26" operator="equal">
      <formula>""</formula>
    </cfRule>
  </conditionalFormatting>
  <conditionalFormatting sqref="C49:C52">
    <cfRule type="cellIs" dxfId="25" priority="7" operator="equal">
      <formula>""</formula>
    </cfRule>
  </conditionalFormatting>
  <conditionalFormatting sqref="C43">
    <cfRule type="cellIs" dxfId="24" priority="10" operator="equal">
      <formula>""</formula>
    </cfRule>
  </conditionalFormatting>
  <conditionalFormatting sqref="C44:C47">
    <cfRule type="cellIs" dxfId="23" priority="9" operator="equal">
      <formula>""</formula>
    </cfRule>
  </conditionalFormatting>
  <conditionalFormatting sqref="B54:B57 D54:E57">
    <cfRule type="cellIs" dxfId="22" priority="23" operator="equal">
      <formula>""</formula>
    </cfRule>
  </conditionalFormatting>
  <conditionalFormatting sqref="B53 D53:E53">
    <cfRule type="cellIs" dxfId="21" priority="24" operator="equal">
      <formula>""</formula>
    </cfRule>
  </conditionalFormatting>
  <conditionalFormatting sqref="C48">
    <cfRule type="cellIs" dxfId="20" priority="8" operator="equal">
      <formula>""</formula>
    </cfRule>
  </conditionalFormatting>
  <conditionalFormatting sqref="C53">
    <cfRule type="cellIs" dxfId="19" priority="6" operator="equal">
      <formula>""</formula>
    </cfRule>
  </conditionalFormatting>
  <conditionalFormatting sqref="C54:C57">
    <cfRule type="cellIs" dxfId="18" priority="5" operator="equal">
      <formula>""</formula>
    </cfRule>
  </conditionalFormatting>
  <conditionalFormatting sqref="C58 C13:C17">
    <cfRule type="cellIs" dxfId="17" priority="22" operator="equal">
      <formula>""</formula>
    </cfRule>
  </conditionalFormatting>
  <conditionalFormatting sqref="C59:C62">
    <cfRule type="cellIs" dxfId="16" priority="21" operator="equal">
      <formula>""</formula>
    </cfRule>
  </conditionalFormatting>
  <conditionalFormatting sqref="C39:C42">
    <cfRule type="cellIs" dxfId="15" priority="19" operator="equal">
      <formula>""</formula>
    </cfRule>
  </conditionalFormatting>
  <conditionalFormatting sqref="C38">
    <cfRule type="cellIs" dxfId="14" priority="20" operator="equal">
      <formula>""</formula>
    </cfRule>
  </conditionalFormatting>
  <conditionalFormatting sqref="C34:C37">
    <cfRule type="cellIs" dxfId="13" priority="17" operator="equal">
      <formula>""</formula>
    </cfRule>
  </conditionalFormatting>
  <conditionalFormatting sqref="C33">
    <cfRule type="cellIs" dxfId="12" priority="18" operator="equal">
      <formula>""</formula>
    </cfRule>
  </conditionalFormatting>
  <conditionalFormatting sqref="C29:C32">
    <cfRule type="cellIs" dxfId="11" priority="15" operator="equal">
      <formula>""</formula>
    </cfRule>
  </conditionalFormatting>
  <conditionalFormatting sqref="C28">
    <cfRule type="cellIs" dxfId="10" priority="16" operator="equal">
      <formula>""</formula>
    </cfRule>
  </conditionalFormatting>
  <conditionalFormatting sqref="C24:C27">
    <cfRule type="cellIs" dxfId="9" priority="13" operator="equal">
      <formula>""</formula>
    </cfRule>
  </conditionalFormatting>
  <conditionalFormatting sqref="C23">
    <cfRule type="cellIs" dxfId="8" priority="14" operator="equal">
      <formula>""</formula>
    </cfRule>
  </conditionalFormatting>
  <conditionalFormatting sqref="C19:C22">
    <cfRule type="cellIs" dxfId="7" priority="11" operator="equal">
      <formula>""</formula>
    </cfRule>
  </conditionalFormatting>
  <conditionalFormatting sqref="C18">
    <cfRule type="cellIs" dxfId="6" priority="12" operator="equal">
      <formula>""</formula>
    </cfRule>
  </conditionalFormatting>
  <dataValidations count="1">
    <dataValidation type="custom" allowBlank="1" showInputMessage="1" sqref="E13:E62" xr:uid="{00000000-0002-0000-0600-000000000000}">
      <formula1>AND(#REF!="●",E13=F13)</formula1>
    </dataValidation>
  </dataValidations>
  <printOptions horizontalCentered="1"/>
  <pageMargins left="0.19685039370078741" right="0" top="0.74803149606299213" bottom="0.74803149606299213" header="0.31496062992125984" footer="0.31496062992125984"/>
  <pageSetup paperSize="9" scale="65" orientation="portrait" r:id="rId1"/>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E81EF2-565A-4E56-ACF0-974EC153A7FB}">
          <x14:formula1>
            <xm:f>プルダウン!$E$1:$E$5</xm:f>
          </x14:formula1>
          <xm:sqref>A4</xm:sqref>
        </x14:dataValidation>
        <x14:dataValidation type="list" allowBlank="1" showInputMessage="1" showErrorMessage="1" xr:uid="{00000000-0002-0000-0600-000002000000}">
          <x14:formula1>
            <xm:f>プルダウン!$C$2:$C$5</xm:f>
          </x14:formula1>
          <xm:sqref>B13:B62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F48D-8318-4051-BFB7-6657E2799858}">
  <dimension ref="A1:L35"/>
  <sheetViews>
    <sheetView showGridLines="0" view="pageBreakPreview" zoomScaleNormal="100" zoomScaleSheetLayoutView="100" workbookViewId="0"/>
  </sheetViews>
  <sheetFormatPr defaultColWidth="9" defaultRowHeight="14.25"/>
  <cols>
    <col min="1" max="1" width="6.5" style="90" customWidth="1"/>
    <col min="2" max="4" width="15.5" style="90" customWidth="1"/>
    <col min="5" max="5" width="8" style="90" customWidth="1"/>
    <col min="6" max="6" width="15.5" style="90" customWidth="1"/>
    <col min="7" max="7" width="17.125" style="90" customWidth="1"/>
    <col min="8" max="16384" width="9" style="90"/>
  </cols>
  <sheetData>
    <row r="1" spans="1:12">
      <c r="A1" s="58" t="s">
        <v>60</v>
      </c>
      <c r="B1" s="58"/>
      <c r="C1" s="58"/>
      <c r="D1" s="58"/>
      <c r="E1" s="58"/>
      <c r="F1" s="186" t="s">
        <v>120</v>
      </c>
      <c r="G1" s="186"/>
    </row>
    <row r="2" spans="1:12">
      <c r="A2" s="58"/>
      <c r="B2" s="58"/>
      <c r="C2" s="58"/>
      <c r="D2" s="58"/>
      <c r="E2" s="58"/>
      <c r="F2" s="187" t="s">
        <v>151</v>
      </c>
      <c r="G2" s="187"/>
    </row>
    <row r="3" spans="1:12">
      <c r="A3" s="58"/>
      <c r="B3" s="58"/>
      <c r="C3" s="58"/>
      <c r="D3" s="58"/>
      <c r="E3" s="58"/>
      <c r="F3" s="59"/>
      <c r="G3" s="59"/>
    </row>
    <row r="4" spans="1:12">
      <c r="A4" s="114" t="s">
        <v>62</v>
      </c>
      <c r="B4" s="114"/>
      <c r="C4" s="114"/>
      <c r="D4" s="114"/>
      <c r="E4" s="114"/>
      <c r="F4" s="114"/>
      <c r="G4" s="115"/>
    </row>
    <row r="5" spans="1:12">
      <c r="A5" s="114" t="s">
        <v>61</v>
      </c>
      <c r="B5" s="114"/>
      <c r="C5" s="114"/>
      <c r="D5" s="114"/>
      <c r="E5" s="114"/>
      <c r="F5" s="114"/>
      <c r="G5" s="115"/>
    </row>
    <row r="6" spans="1:12">
      <c r="A6" s="114"/>
      <c r="B6" s="114"/>
      <c r="C6" s="114"/>
      <c r="D6" s="114"/>
      <c r="E6" s="114"/>
      <c r="F6" s="114"/>
      <c r="G6" s="115"/>
    </row>
    <row r="7" spans="1:12" ht="51" customHeight="1">
      <c r="A7" s="114"/>
      <c r="B7" s="114"/>
      <c r="C7" s="188"/>
      <c r="D7" s="188"/>
      <c r="E7" s="116" t="s">
        <v>63</v>
      </c>
      <c r="F7" s="189">
        <f>'別添１　事業者基本情報'!C4</f>
        <v>0</v>
      </c>
      <c r="G7" s="189"/>
    </row>
    <row r="8" spans="1:12">
      <c r="A8" s="114"/>
      <c r="B8" s="114"/>
      <c r="C8" s="114"/>
      <c r="D8" s="114"/>
      <c r="E8" s="115" t="s">
        <v>59</v>
      </c>
      <c r="F8" s="117">
        <f>'別添１　事業者基本情報'!C3</f>
        <v>0</v>
      </c>
      <c r="G8" s="117"/>
      <c r="H8" s="90" t="s">
        <v>173</v>
      </c>
    </row>
    <row r="9" spans="1:12">
      <c r="A9" s="114"/>
      <c r="B9" s="114"/>
      <c r="C9" s="114"/>
      <c r="D9" s="114"/>
      <c r="E9" s="115" t="s">
        <v>87</v>
      </c>
      <c r="F9" s="117">
        <f>'別添１　事業者基本情報'!C5</f>
        <v>0</v>
      </c>
      <c r="G9" s="117"/>
    </row>
    <row r="10" spans="1:12">
      <c r="A10" s="114"/>
      <c r="B10" s="114"/>
      <c r="C10" s="114"/>
      <c r="D10" s="114"/>
      <c r="E10" s="115" t="s">
        <v>88</v>
      </c>
      <c r="F10" s="117">
        <f>'別添１　事業者基本情報'!C6</f>
        <v>0</v>
      </c>
      <c r="G10" s="144"/>
    </row>
    <row r="11" spans="1:12">
      <c r="A11" s="114"/>
      <c r="B11" s="114"/>
      <c r="C11" s="114"/>
      <c r="D11" s="114"/>
      <c r="E11" s="114"/>
      <c r="F11" s="114"/>
      <c r="G11" s="162" t="s">
        <v>58</v>
      </c>
      <c r="H11" s="182" t="s">
        <v>186</v>
      </c>
      <c r="I11" s="182"/>
      <c r="J11" s="182"/>
      <c r="K11" s="182"/>
      <c r="L11" s="182"/>
    </row>
    <row r="12" spans="1:12">
      <c r="A12" s="114"/>
      <c r="B12" s="114"/>
      <c r="C12" s="114"/>
      <c r="D12" s="114"/>
      <c r="E12" s="114"/>
      <c r="F12" s="114"/>
      <c r="G12" s="144"/>
      <c r="H12" s="182"/>
      <c r="I12" s="182"/>
      <c r="J12" s="182"/>
      <c r="K12" s="182"/>
      <c r="L12" s="182"/>
    </row>
    <row r="13" spans="1:12">
      <c r="A13" s="114"/>
      <c r="B13" s="114"/>
      <c r="C13" s="114"/>
      <c r="D13" s="114"/>
      <c r="E13" s="114"/>
      <c r="F13" s="114"/>
      <c r="G13" s="115"/>
    </row>
    <row r="14" spans="1:12" ht="30" customHeight="1">
      <c r="A14" s="190" t="s">
        <v>179</v>
      </c>
      <c r="B14" s="190"/>
      <c r="C14" s="190"/>
      <c r="D14" s="190"/>
      <c r="E14" s="190"/>
      <c r="F14" s="190"/>
      <c r="G14" s="190"/>
    </row>
    <row r="15" spans="1:12" ht="89.25" customHeight="1">
      <c r="A15" s="183" t="s">
        <v>204</v>
      </c>
      <c r="B15" s="183"/>
      <c r="C15" s="183"/>
      <c r="D15" s="183"/>
      <c r="E15" s="183"/>
      <c r="F15" s="183"/>
      <c r="G15" s="183"/>
    </row>
    <row r="16" spans="1:12">
      <c r="A16" s="114"/>
      <c r="B16" s="114"/>
      <c r="C16" s="114"/>
      <c r="D16" s="114"/>
      <c r="E16" s="114"/>
      <c r="F16" s="114"/>
      <c r="G16" s="114"/>
    </row>
    <row r="17" spans="1:8">
      <c r="A17" s="184" t="s">
        <v>5</v>
      </c>
      <c r="B17" s="184"/>
      <c r="C17" s="184"/>
      <c r="D17" s="184"/>
      <c r="E17" s="184"/>
      <c r="F17" s="184"/>
      <c r="G17" s="184"/>
    </row>
    <row r="18" spans="1:8">
      <c r="A18" s="114"/>
      <c r="B18" s="114"/>
      <c r="C18" s="114"/>
      <c r="D18" s="114"/>
      <c r="E18" s="114"/>
      <c r="F18" s="114"/>
      <c r="G18" s="114"/>
    </row>
    <row r="19" spans="1:8">
      <c r="A19" s="114"/>
      <c r="B19" s="114"/>
      <c r="C19" s="114"/>
      <c r="D19" s="114"/>
      <c r="E19" s="114"/>
      <c r="F19" s="114"/>
      <c r="G19" s="114"/>
    </row>
    <row r="20" spans="1:8">
      <c r="A20" s="114" t="s">
        <v>64</v>
      </c>
      <c r="B20" s="114"/>
      <c r="C20" s="114"/>
      <c r="D20" s="114"/>
      <c r="E20" s="114"/>
      <c r="F20" s="114"/>
      <c r="G20" s="114"/>
    </row>
    <row r="21" spans="1:8" ht="39.950000000000003" customHeight="1">
      <c r="A21" s="58"/>
      <c r="B21" s="185"/>
      <c r="C21" s="185"/>
      <c r="D21" s="185"/>
      <c r="E21" s="185"/>
      <c r="F21" s="185"/>
      <c r="G21" s="58"/>
    </row>
    <row r="22" spans="1:8">
      <c r="A22" s="114" t="s">
        <v>65</v>
      </c>
      <c r="B22" s="114"/>
      <c r="C22" s="114"/>
      <c r="D22" s="114"/>
      <c r="E22" s="114"/>
      <c r="F22" s="114"/>
      <c r="G22" s="114"/>
    </row>
    <row r="23" spans="1:8" ht="39.950000000000003" customHeight="1">
      <c r="A23" s="114"/>
      <c r="B23" s="114" t="s">
        <v>189</v>
      </c>
      <c r="C23" s="114"/>
      <c r="D23" s="114"/>
      <c r="E23" s="114"/>
      <c r="F23" s="114"/>
      <c r="G23" s="114"/>
    </row>
    <row r="24" spans="1:8">
      <c r="A24" s="114" t="s">
        <v>66</v>
      </c>
      <c r="B24" s="114"/>
      <c r="C24" s="114"/>
      <c r="D24" s="114"/>
      <c r="E24" s="114"/>
      <c r="F24" s="114"/>
      <c r="G24" s="114"/>
    </row>
    <row r="25" spans="1:8" ht="39.950000000000003" customHeight="1">
      <c r="A25" s="114"/>
      <c r="B25" s="114" t="s">
        <v>127</v>
      </c>
      <c r="C25" s="91"/>
      <c r="D25" s="58"/>
      <c r="E25" s="58"/>
      <c r="F25" s="58"/>
      <c r="G25" s="58"/>
    </row>
    <row r="26" spans="1:8">
      <c r="A26" s="114" t="s">
        <v>67</v>
      </c>
      <c r="B26" s="114"/>
      <c r="C26" s="114"/>
      <c r="D26" s="114"/>
      <c r="E26" s="114"/>
      <c r="F26" s="114"/>
      <c r="G26" s="114"/>
    </row>
    <row r="27" spans="1:8">
      <c r="A27" s="114"/>
      <c r="B27" s="114"/>
      <c r="C27" s="114"/>
      <c r="D27" s="114"/>
      <c r="E27" s="114"/>
      <c r="F27" s="114"/>
      <c r="G27" s="114"/>
    </row>
    <row r="28" spans="1:8" ht="13.5" customHeight="1">
      <c r="A28" s="114"/>
      <c r="B28" s="114"/>
      <c r="C28" s="114"/>
      <c r="D28" s="114"/>
      <c r="E28" s="114"/>
      <c r="F28" s="115" t="s">
        <v>128</v>
      </c>
      <c r="G28" s="115"/>
    </row>
    <row r="29" spans="1:8" ht="47.25" customHeight="1">
      <c r="A29" s="118"/>
      <c r="B29" s="119" t="s">
        <v>121</v>
      </c>
      <c r="C29" s="120" t="s">
        <v>122</v>
      </c>
      <c r="D29" s="120" t="s">
        <v>123</v>
      </c>
      <c r="E29" s="120" t="s">
        <v>124</v>
      </c>
      <c r="F29" s="120" t="s">
        <v>125</v>
      </c>
      <c r="G29" s="118"/>
      <c r="H29" s="92"/>
    </row>
    <row r="30" spans="1:8" ht="71.25" customHeight="1">
      <c r="A30" s="118"/>
      <c r="B30" s="119" t="s">
        <v>144</v>
      </c>
      <c r="C30" s="121">
        <f>$D$30</f>
        <v>0</v>
      </c>
      <c r="D30" s="121">
        <f>'別添２　支出計画書'!$E$10</f>
        <v>0</v>
      </c>
      <c r="E30" s="124" t="s">
        <v>145</v>
      </c>
      <c r="F30" s="121">
        <f>'別添２　支出計画書'!$G$10</f>
        <v>0</v>
      </c>
      <c r="G30" s="118"/>
      <c r="H30" s="90" t="s">
        <v>178</v>
      </c>
    </row>
    <row r="31" spans="1:8" ht="48.75" customHeight="1">
      <c r="A31" s="118"/>
      <c r="B31" s="119" t="s">
        <v>126</v>
      </c>
      <c r="C31" s="121">
        <f>$C$30</f>
        <v>0</v>
      </c>
      <c r="D31" s="121">
        <f>$D$30</f>
        <v>0</v>
      </c>
      <c r="E31" s="124" t="s">
        <v>145</v>
      </c>
      <c r="F31" s="121">
        <f>$F$30</f>
        <v>0</v>
      </c>
      <c r="G31" s="118"/>
    </row>
    <row r="32" spans="1:8">
      <c r="A32" s="114"/>
      <c r="B32" s="114"/>
      <c r="C32" s="114"/>
      <c r="D32" s="114"/>
      <c r="E32" s="114"/>
      <c r="F32" s="114"/>
      <c r="G32" s="114"/>
    </row>
    <row r="33" spans="1:7">
      <c r="A33" s="114" t="s">
        <v>68</v>
      </c>
      <c r="B33" s="114"/>
      <c r="C33" s="114"/>
      <c r="D33" s="114"/>
      <c r="E33" s="114"/>
      <c r="F33" s="114"/>
      <c r="G33" s="114"/>
    </row>
    <row r="34" spans="1:7">
      <c r="A34" s="122" t="s">
        <v>129</v>
      </c>
      <c r="B34" s="114"/>
      <c r="C34" s="114"/>
      <c r="D34" s="114"/>
      <c r="E34" s="114"/>
      <c r="F34" s="114"/>
      <c r="G34" s="114"/>
    </row>
    <row r="35" spans="1:7">
      <c r="A35" s="122" t="s">
        <v>69</v>
      </c>
      <c r="B35" s="114"/>
      <c r="C35" s="114"/>
      <c r="D35" s="114"/>
      <c r="E35" s="114"/>
      <c r="F35" s="114"/>
      <c r="G35" s="114"/>
    </row>
  </sheetData>
  <sheetProtection algorithmName="SHA-512" hashValue="wlwc8TpOTvq1RKGPudj3eaEwE2zU0xzGNjk19sADlKpABQx58qIpfKgu6+XPYNLrUT4+I2zRj+ZvSqxAJeJ3Hg==" saltValue="0/XhWlzErS5iqbtnwuYEPg==" spinCount="100000" sheet="1" objects="1" scenarios="1"/>
  <mergeCells count="9">
    <mergeCell ref="H11:L12"/>
    <mergeCell ref="A15:G15"/>
    <mergeCell ref="A17:G17"/>
    <mergeCell ref="B21:F21"/>
    <mergeCell ref="F1:G1"/>
    <mergeCell ref="F2:G2"/>
    <mergeCell ref="C7:D7"/>
    <mergeCell ref="F7:G7"/>
    <mergeCell ref="A14:G14"/>
  </mergeCells>
  <phoneticPr fontId="3"/>
  <conditionalFormatting sqref="F2 F8">
    <cfRule type="cellIs" dxfId="5" priority="5" operator="equal">
      <formula>""</formula>
    </cfRule>
  </conditionalFormatting>
  <conditionalFormatting sqref="B21">
    <cfRule type="cellIs" dxfId="4" priority="4" operator="equal">
      <formula>""</formula>
    </cfRule>
  </conditionalFormatting>
  <conditionalFormatting sqref="B23">
    <cfRule type="cellIs" dxfId="3" priority="3" operator="equal">
      <formula>""</formula>
    </cfRule>
  </conditionalFormatting>
  <conditionalFormatting sqref="C25">
    <cfRule type="cellIs" dxfId="2" priority="2" operator="equal">
      <formula>""</formula>
    </cfRule>
  </conditionalFormatting>
  <pageMargins left="0.54" right="0.39370078740157483" top="0.39370078740157483" bottom="0.7480314960629921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BreakPreview" zoomScaleNormal="100" zoomScaleSheetLayoutView="100" workbookViewId="0">
      <selection activeCell="J6" sqref="J6:M7"/>
    </sheetView>
  </sheetViews>
  <sheetFormatPr defaultColWidth="9" defaultRowHeight="13.5"/>
  <cols>
    <col min="1" max="2" width="16.875" style="48" customWidth="1"/>
    <col min="3" max="7" width="5.125" style="48" customWidth="1"/>
    <col min="8" max="9" width="16.875" style="48" customWidth="1"/>
    <col min="10" max="16384" width="9" style="48"/>
  </cols>
  <sheetData>
    <row r="1" spans="1:13">
      <c r="A1" s="48" t="s">
        <v>70</v>
      </c>
    </row>
    <row r="3" spans="1:13">
      <c r="A3" s="48" t="s">
        <v>71</v>
      </c>
    </row>
    <row r="4" spans="1:13">
      <c r="A4" s="195" t="s">
        <v>72</v>
      </c>
      <c r="B4" s="195" t="s">
        <v>73</v>
      </c>
      <c r="C4" s="195" t="s">
        <v>74</v>
      </c>
      <c r="D4" s="195"/>
      <c r="E4" s="195"/>
      <c r="F4" s="195"/>
      <c r="G4" s="195" t="s">
        <v>79</v>
      </c>
      <c r="H4" s="195" t="s">
        <v>80</v>
      </c>
      <c r="I4" s="195" t="s">
        <v>81</v>
      </c>
    </row>
    <row r="5" spans="1:13">
      <c r="A5" s="195"/>
      <c r="B5" s="195"/>
      <c r="C5" s="166" t="s">
        <v>75</v>
      </c>
      <c r="D5" s="166" t="s">
        <v>76</v>
      </c>
      <c r="E5" s="166" t="s">
        <v>77</v>
      </c>
      <c r="F5" s="166" t="s">
        <v>78</v>
      </c>
      <c r="G5" s="195"/>
      <c r="H5" s="195"/>
      <c r="I5" s="195"/>
    </row>
    <row r="6" spans="1:13" ht="22.5" customHeight="1">
      <c r="A6" s="220"/>
      <c r="B6" s="220"/>
      <c r="C6" s="221"/>
      <c r="D6" s="221"/>
      <c r="E6" s="221"/>
      <c r="F6" s="221"/>
      <c r="G6" s="221"/>
      <c r="H6" s="220"/>
      <c r="I6" s="220"/>
      <c r="J6" s="191" t="s">
        <v>175</v>
      </c>
      <c r="K6" s="192"/>
      <c r="L6" s="192"/>
      <c r="M6" s="192"/>
    </row>
    <row r="7" spans="1:13" ht="22.5" customHeight="1">
      <c r="A7" s="220"/>
      <c r="B7" s="220"/>
      <c r="C7" s="221"/>
      <c r="D7" s="221"/>
      <c r="E7" s="221"/>
      <c r="F7" s="221"/>
      <c r="G7" s="221"/>
      <c r="H7" s="220"/>
      <c r="I7" s="220"/>
      <c r="J7" s="193"/>
      <c r="K7" s="192"/>
      <c r="L7" s="192"/>
      <c r="M7" s="192"/>
    </row>
    <row r="8" spans="1:13" ht="22.5" customHeight="1">
      <c r="A8" s="220"/>
      <c r="B8" s="220"/>
      <c r="C8" s="221"/>
      <c r="D8" s="221"/>
      <c r="E8" s="221"/>
      <c r="F8" s="221"/>
      <c r="G8" s="221"/>
      <c r="H8" s="220"/>
      <c r="I8" s="220"/>
    </row>
    <row r="9" spans="1:13" ht="22.5" customHeight="1">
      <c r="A9" s="220"/>
      <c r="B9" s="220"/>
      <c r="C9" s="221"/>
      <c r="D9" s="221"/>
      <c r="E9" s="221"/>
      <c r="F9" s="221"/>
      <c r="G9" s="221"/>
      <c r="H9" s="220"/>
      <c r="I9" s="220"/>
    </row>
    <row r="10" spans="1:13" ht="22.5" customHeight="1">
      <c r="A10" s="220"/>
      <c r="B10" s="220"/>
      <c r="C10" s="221"/>
      <c r="D10" s="221"/>
      <c r="E10" s="221"/>
      <c r="F10" s="221"/>
      <c r="G10" s="221"/>
      <c r="H10" s="220"/>
      <c r="I10" s="220"/>
    </row>
    <row r="11" spans="1:13" ht="22.5" customHeight="1">
      <c r="A11" s="220"/>
      <c r="B11" s="220"/>
      <c r="C11" s="221"/>
      <c r="D11" s="221"/>
      <c r="E11" s="221"/>
      <c r="F11" s="221"/>
      <c r="G11" s="221"/>
      <c r="H11" s="220"/>
      <c r="I11" s="220"/>
    </row>
    <row r="12" spans="1:13" ht="22.5" customHeight="1">
      <c r="A12" s="220"/>
      <c r="B12" s="220"/>
      <c r="C12" s="221"/>
      <c r="D12" s="221"/>
      <c r="E12" s="221"/>
      <c r="F12" s="221"/>
      <c r="G12" s="221"/>
      <c r="H12" s="220"/>
      <c r="I12" s="220"/>
    </row>
    <row r="13" spans="1:13" ht="22.5" customHeight="1">
      <c r="A13" s="220"/>
      <c r="B13" s="220"/>
      <c r="C13" s="221"/>
      <c r="D13" s="221"/>
      <c r="E13" s="221"/>
      <c r="F13" s="221"/>
      <c r="G13" s="221"/>
      <c r="H13" s="220"/>
      <c r="I13" s="220"/>
    </row>
    <row r="14" spans="1:13" ht="22.5" customHeight="1">
      <c r="A14" s="220"/>
      <c r="B14" s="220"/>
      <c r="C14" s="221"/>
      <c r="D14" s="221"/>
      <c r="E14" s="221"/>
      <c r="F14" s="221"/>
      <c r="G14" s="221"/>
      <c r="H14" s="220"/>
      <c r="I14" s="220"/>
    </row>
    <row r="15" spans="1:13" ht="22.5" customHeight="1">
      <c r="A15" s="220"/>
      <c r="B15" s="220"/>
      <c r="C15" s="221"/>
      <c r="D15" s="221"/>
      <c r="E15" s="221"/>
      <c r="F15" s="221"/>
      <c r="G15" s="221"/>
      <c r="H15" s="220"/>
      <c r="I15" s="220"/>
    </row>
    <row r="16" spans="1:13" ht="22.5" customHeight="1">
      <c r="A16" s="220"/>
      <c r="B16" s="220"/>
      <c r="C16" s="221"/>
      <c r="D16" s="221"/>
      <c r="E16" s="221"/>
      <c r="F16" s="221"/>
      <c r="G16" s="221"/>
      <c r="H16" s="220"/>
      <c r="I16" s="220"/>
    </row>
    <row r="17" spans="1:9" ht="22.5" customHeight="1">
      <c r="A17" s="220"/>
      <c r="B17" s="220"/>
      <c r="C17" s="221"/>
      <c r="D17" s="221"/>
      <c r="E17" s="221"/>
      <c r="F17" s="221"/>
      <c r="G17" s="221"/>
      <c r="H17" s="220"/>
      <c r="I17" s="220"/>
    </row>
    <row r="18" spans="1:9" ht="22.5" customHeight="1">
      <c r="A18" s="220"/>
      <c r="B18" s="220"/>
      <c r="C18" s="221"/>
      <c r="D18" s="221"/>
      <c r="E18" s="221"/>
      <c r="F18" s="221"/>
      <c r="G18" s="221"/>
      <c r="H18" s="220"/>
      <c r="I18" s="220"/>
    </row>
    <row r="19" spans="1:9" ht="22.5" customHeight="1">
      <c r="A19" s="220"/>
      <c r="B19" s="220"/>
      <c r="C19" s="221"/>
      <c r="D19" s="221"/>
      <c r="E19" s="221"/>
      <c r="F19" s="221"/>
      <c r="G19" s="221"/>
      <c r="H19" s="220"/>
      <c r="I19" s="220"/>
    </row>
    <row r="20" spans="1:9" ht="22.5" customHeight="1">
      <c r="A20" s="220"/>
      <c r="B20" s="220"/>
      <c r="C20" s="221"/>
      <c r="D20" s="221"/>
      <c r="E20" s="221"/>
      <c r="F20" s="221"/>
      <c r="G20" s="221"/>
      <c r="H20" s="220"/>
      <c r="I20" s="220"/>
    </row>
    <row r="21" spans="1:9" ht="22.5" customHeight="1">
      <c r="A21" s="220"/>
      <c r="B21" s="220"/>
      <c r="C21" s="221"/>
      <c r="D21" s="221"/>
      <c r="E21" s="221"/>
      <c r="F21" s="221"/>
      <c r="G21" s="221"/>
      <c r="H21" s="220"/>
      <c r="I21" s="220"/>
    </row>
    <row r="22" spans="1:9" ht="22.5" customHeight="1">
      <c r="A22" s="220"/>
      <c r="B22" s="220"/>
      <c r="C22" s="221"/>
      <c r="D22" s="221"/>
      <c r="E22" s="221"/>
      <c r="F22" s="221"/>
      <c r="G22" s="221"/>
      <c r="H22" s="220"/>
      <c r="I22" s="220"/>
    </row>
    <row r="23" spans="1:9" ht="22.5" customHeight="1">
      <c r="A23" s="220"/>
      <c r="B23" s="220"/>
      <c r="C23" s="221"/>
      <c r="D23" s="221"/>
      <c r="E23" s="221"/>
      <c r="F23" s="221"/>
      <c r="G23" s="221"/>
      <c r="H23" s="220"/>
      <c r="I23" s="220"/>
    </row>
    <row r="24" spans="1:9" ht="22.5" customHeight="1">
      <c r="A24" s="220"/>
      <c r="B24" s="220"/>
      <c r="C24" s="221"/>
      <c r="D24" s="221"/>
      <c r="E24" s="221"/>
      <c r="F24" s="221"/>
      <c r="G24" s="221"/>
      <c r="H24" s="220"/>
      <c r="I24" s="220"/>
    </row>
    <row r="25" spans="1:9" ht="22.5" customHeight="1">
      <c r="A25" s="220"/>
      <c r="B25" s="220"/>
      <c r="C25" s="221"/>
      <c r="D25" s="221"/>
      <c r="E25" s="221"/>
      <c r="F25" s="221"/>
      <c r="G25" s="221"/>
      <c r="H25" s="220"/>
      <c r="I25" s="220"/>
    </row>
    <row r="26" spans="1:9" ht="22.5" customHeight="1">
      <c r="A26" s="220"/>
      <c r="B26" s="220"/>
      <c r="C26" s="221"/>
      <c r="D26" s="221"/>
      <c r="E26" s="221"/>
      <c r="F26" s="221"/>
      <c r="G26" s="221"/>
      <c r="H26" s="220"/>
      <c r="I26" s="220"/>
    </row>
    <row r="27" spans="1:9" ht="22.5" customHeight="1">
      <c r="A27" s="220"/>
      <c r="B27" s="220"/>
      <c r="C27" s="221"/>
      <c r="D27" s="221"/>
      <c r="E27" s="221"/>
      <c r="F27" s="221"/>
      <c r="G27" s="221"/>
      <c r="H27" s="220"/>
      <c r="I27" s="220"/>
    </row>
    <row r="28" spans="1:9" ht="22.5" customHeight="1">
      <c r="A28" s="220"/>
      <c r="B28" s="220"/>
      <c r="C28" s="221"/>
      <c r="D28" s="221"/>
      <c r="E28" s="221"/>
      <c r="F28" s="221"/>
      <c r="G28" s="221"/>
      <c r="H28" s="220"/>
      <c r="I28" s="220"/>
    </row>
    <row r="29" spans="1:9" ht="22.5" customHeight="1">
      <c r="A29" s="220"/>
      <c r="B29" s="220"/>
      <c r="C29" s="221"/>
      <c r="D29" s="221"/>
      <c r="E29" s="221"/>
      <c r="F29" s="221"/>
      <c r="G29" s="221"/>
      <c r="H29" s="220"/>
      <c r="I29" s="220"/>
    </row>
    <row r="30" spans="1:9" ht="22.5" customHeight="1">
      <c r="A30" s="220"/>
      <c r="B30" s="220"/>
      <c r="C30" s="221"/>
      <c r="D30" s="221"/>
      <c r="E30" s="221"/>
      <c r="F30" s="221"/>
      <c r="G30" s="221"/>
      <c r="H30" s="220"/>
      <c r="I30" s="220"/>
    </row>
    <row r="31" spans="1:9" ht="22.5" customHeight="1">
      <c r="A31" s="220"/>
      <c r="B31" s="220"/>
      <c r="C31" s="221"/>
      <c r="D31" s="221"/>
      <c r="E31" s="221"/>
      <c r="F31" s="221"/>
      <c r="G31" s="221"/>
      <c r="H31" s="220"/>
      <c r="I31" s="220"/>
    </row>
    <row r="33" spans="1:9">
      <c r="A33" s="48" t="s">
        <v>82</v>
      </c>
    </row>
    <row r="34" spans="1:9" ht="13.5" customHeight="1">
      <c r="A34" s="194" t="s">
        <v>83</v>
      </c>
      <c r="B34" s="194"/>
      <c r="C34" s="194"/>
      <c r="D34" s="194"/>
      <c r="E34" s="194"/>
      <c r="F34" s="194"/>
      <c r="G34" s="194"/>
      <c r="H34" s="194"/>
      <c r="I34" s="194"/>
    </row>
    <row r="35" spans="1:9">
      <c r="A35" s="194"/>
      <c r="B35" s="194"/>
      <c r="C35" s="194"/>
      <c r="D35" s="194"/>
      <c r="E35" s="194"/>
      <c r="F35" s="194"/>
      <c r="G35" s="194"/>
      <c r="H35" s="194"/>
      <c r="I35" s="194"/>
    </row>
    <row r="36" spans="1:9">
      <c r="A36" s="194"/>
      <c r="B36" s="194"/>
      <c r="C36" s="194"/>
      <c r="D36" s="194"/>
      <c r="E36" s="194"/>
      <c r="F36" s="194"/>
      <c r="G36" s="194"/>
      <c r="H36" s="194"/>
      <c r="I36" s="194"/>
    </row>
    <row r="37" spans="1:9">
      <c r="A37" s="194"/>
      <c r="B37" s="194"/>
      <c r="C37" s="194"/>
      <c r="D37" s="194"/>
      <c r="E37" s="194"/>
      <c r="F37" s="194"/>
      <c r="G37" s="194"/>
      <c r="H37" s="194"/>
      <c r="I37" s="194"/>
    </row>
    <row r="38" spans="1:9">
      <c r="A38" s="194"/>
      <c r="B38" s="194"/>
      <c r="C38" s="194"/>
      <c r="D38" s="194"/>
      <c r="E38" s="194"/>
      <c r="F38" s="194"/>
      <c r="G38" s="194"/>
      <c r="H38" s="194"/>
      <c r="I38" s="194"/>
    </row>
    <row r="39" spans="1:9">
      <c r="A39" s="194"/>
      <c r="B39" s="194"/>
      <c r="C39" s="194"/>
      <c r="D39" s="194"/>
      <c r="E39" s="194"/>
      <c r="F39" s="194"/>
      <c r="G39" s="194"/>
      <c r="H39" s="194"/>
      <c r="I39" s="194"/>
    </row>
  </sheetData>
  <sheetProtection algorithmName="SHA-512" hashValue="zrKTOrm9gfODc8KnAVeMQjfv5v8WVzFE0naoPbvYF+G08C3SOhlqCDK6+U6WgXt+aGdNEqik0nX570cdiea0fg==" saltValue="B2otvW1vfM6WBQHY+QCGdQ==" spinCount="100000" sheet="1" objects="1" scenarios="1"/>
  <mergeCells count="8">
    <mergeCell ref="J6:M7"/>
    <mergeCell ref="A34:I39"/>
    <mergeCell ref="C4:F4"/>
    <mergeCell ref="I4:I5"/>
    <mergeCell ref="H4:H5"/>
    <mergeCell ref="G4:G5"/>
    <mergeCell ref="B4:B5"/>
    <mergeCell ref="A4:A5"/>
  </mergeCells>
  <phoneticPr fontId="3"/>
  <pageMargins left="0.59055118110236227" right="0"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4518-82E4-4293-AF1F-120FEB8D9892}">
  <sheetPr>
    <pageSetUpPr fitToPage="1"/>
  </sheetPr>
  <dimension ref="A1:K85"/>
  <sheetViews>
    <sheetView showGridLines="0" showWhiteSpace="0" view="pageBreakPreview" zoomScale="70" zoomScaleNormal="55" zoomScaleSheetLayoutView="70" workbookViewId="0">
      <selection activeCell="B2" sqref="B2"/>
    </sheetView>
  </sheetViews>
  <sheetFormatPr defaultColWidth="9" defaultRowHeight="12"/>
  <cols>
    <col min="1" max="1" width="3.625" style="18" customWidth="1"/>
    <col min="2" max="2" width="25.625" style="18" customWidth="1"/>
    <col min="3" max="3" width="16.5" style="18" customWidth="1"/>
    <col min="4" max="4" width="15.5" style="18" customWidth="1"/>
    <col min="5" max="5" width="16.875" style="18" customWidth="1"/>
    <col min="6" max="6" width="23.5" style="18" customWidth="1"/>
    <col min="7" max="7" width="19.875" style="18" customWidth="1"/>
    <col min="8" max="8" width="34.125" style="18" customWidth="1"/>
    <col min="9" max="9" width="3.125" style="222" customWidth="1"/>
    <col min="10" max="10" width="9" style="222"/>
    <col min="11" max="16384" width="9" style="18"/>
  </cols>
  <sheetData>
    <row r="1" spans="1:11" ht="47.25" customHeight="1"/>
    <row r="2" spans="1:11" ht="19.5" customHeight="1">
      <c r="B2" s="35" t="s">
        <v>165</v>
      </c>
      <c r="C2" s="20"/>
      <c r="D2" s="20"/>
      <c r="E2" s="20"/>
      <c r="F2" s="20"/>
      <c r="G2" s="20"/>
      <c r="H2" s="21" t="s">
        <v>37</v>
      </c>
    </row>
    <row r="3" spans="1:11" ht="7.5" customHeight="1">
      <c r="B3" s="20"/>
      <c r="C3" s="20"/>
      <c r="D3" s="20"/>
      <c r="E3" s="20"/>
      <c r="F3" s="20"/>
      <c r="G3" s="20"/>
      <c r="H3" s="22"/>
    </row>
    <row r="4" spans="1:11" ht="25.5">
      <c r="B4" s="205" t="s">
        <v>0</v>
      </c>
      <c r="C4" s="205"/>
      <c r="D4" s="205"/>
      <c r="E4" s="205"/>
      <c r="F4" s="205"/>
      <c r="G4" s="205"/>
      <c r="H4" s="205"/>
    </row>
    <row r="5" spans="1:11" ht="17.25" customHeight="1">
      <c r="B5" s="23"/>
      <c r="C5" s="215"/>
      <c r="D5" s="215"/>
      <c r="E5" s="215"/>
      <c r="F5" s="215"/>
      <c r="G5" s="215"/>
      <c r="H5" s="23"/>
    </row>
    <row r="6" spans="1:11" ht="33" customHeight="1">
      <c r="B6" s="36" t="s">
        <v>1</v>
      </c>
      <c r="C6" s="23"/>
      <c r="D6" s="23"/>
      <c r="E6" s="23"/>
      <c r="F6" s="23"/>
      <c r="G6" s="23"/>
      <c r="H6" s="23"/>
    </row>
    <row r="7" spans="1:11" ht="42.75" customHeight="1">
      <c r="E7" s="37"/>
      <c r="F7" s="60" t="s">
        <v>130</v>
      </c>
      <c r="G7" s="206">
        <f>'別添１　事業者基本情報'!C4</f>
        <v>0</v>
      </c>
      <c r="H7" s="206"/>
      <c r="J7" s="223" t="s">
        <v>174</v>
      </c>
      <c r="K7" s="28"/>
    </row>
    <row r="8" spans="1:11" ht="35.25" customHeight="1">
      <c r="C8" s="25"/>
      <c r="E8" s="37"/>
      <c r="F8" s="38" t="s">
        <v>2</v>
      </c>
      <c r="G8" s="216">
        <f>'別添１　事業者基本情報'!C3</f>
        <v>0</v>
      </c>
      <c r="H8" s="216"/>
      <c r="J8" s="223"/>
      <c r="K8" s="28"/>
    </row>
    <row r="9" spans="1:11" ht="35.25" customHeight="1">
      <c r="C9" s="25"/>
      <c r="E9" s="37"/>
      <c r="F9" s="38" t="s">
        <v>3</v>
      </c>
      <c r="G9" s="207"/>
      <c r="H9" s="207"/>
      <c r="K9" s="28"/>
    </row>
    <row r="10" spans="1:11" ht="48" customHeight="1">
      <c r="C10" s="25"/>
      <c r="F10" s="24"/>
      <c r="G10" s="93"/>
      <c r="H10" s="94" t="s">
        <v>4</v>
      </c>
      <c r="J10" s="223" t="s">
        <v>187</v>
      </c>
      <c r="K10" s="28"/>
    </row>
    <row r="11" spans="1:11" ht="24">
      <c r="B11" s="208" t="s">
        <v>5</v>
      </c>
      <c r="C11" s="208"/>
      <c r="D11" s="208"/>
      <c r="E11" s="208"/>
      <c r="F11" s="208"/>
      <c r="G11" s="208"/>
      <c r="H11" s="208"/>
      <c r="J11" s="223"/>
      <c r="K11" s="28"/>
    </row>
    <row r="12" spans="1:11" ht="18.75">
      <c r="C12" s="25"/>
      <c r="F12" s="24"/>
      <c r="G12" s="95"/>
      <c r="H12" s="93"/>
      <c r="J12" s="223" t="s">
        <v>6</v>
      </c>
      <c r="K12" s="28"/>
    </row>
    <row r="13" spans="1:11" ht="19.5" customHeight="1">
      <c r="B13" s="39" t="s">
        <v>7</v>
      </c>
      <c r="E13" s="26"/>
      <c r="J13" s="223"/>
      <c r="K13" s="28"/>
    </row>
    <row r="14" spans="1:11" ht="9.75" customHeight="1">
      <c r="J14" s="223"/>
      <c r="K14" s="28"/>
    </row>
    <row r="15" spans="1:11" ht="19.5" customHeight="1" thickBot="1">
      <c r="B15" s="40" t="s">
        <v>8</v>
      </c>
      <c r="C15" s="40" t="s">
        <v>40</v>
      </c>
      <c r="D15" s="40" t="s">
        <v>9</v>
      </c>
      <c r="E15" s="40" t="s">
        <v>10</v>
      </c>
      <c r="F15" s="209" t="s">
        <v>11</v>
      </c>
      <c r="G15" s="210"/>
      <c r="H15" s="211"/>
      <c r="J15" s="223"/>
      <c r="K15" s="28"/>
    </row>
    <row r="16" spans="1:11" s="27" customFormat="1" ht="19.5" customHeight="1" thickTop="1">
      <c r="A16" s="32" t="str">
        <f>IF(COUNTA(B16)&lt;1,"",COUNTA($B$16:B16))</f>
        <v/>
      </c>
      <c r="B16" s="96"/>
      <c r="C16" s="96"/>
      <c r="D16" s="96"/>
      <c r="E16" s="33" t="str">
        <f>IF(OR(C16="",D16=""),"",IF(AND(D16&lt;4,0&lt;D16),VLOOKUP($C16,健保等級単価一覧表!$B:$D,3,FALSE),(VLOOKUP($C16,健保等級単価一覧表!$B:$D,2,FALSE))))</f>
        <v/>
      </c>
      <c r="F16" s="212"/>
      <c r="G16" s="213"/>
      <c r="H16" s="214"/>
      <c r="I16" s="222"/>
      <c r="J16" s="223" t="s">
        <v>12</v>
      </c>
      <c r="K16" s="44"/>
    </row>
    <row r="17" spans="1:11" s="27" customFormat="1" ht="19.5" customHeight="1">
      <c r="A17" s="32" t="str">
        <f>IF(COUNTA(B17)&lt;1,"",COUNTA($B$16:B17))</f>
        <v/>
      </c>
      <c r="B17" s="11"/>
      <c r="C17" s="97"/>
      <c r="D17" s="97"/>
      <c r="E17" s="33" t="str">
        <f>IF(OR(C17="",D17=""),"",IF(AND(D17&lt;4,0&lt;D17),VLOOKUP($C17,健保等級単価一覧表!$B:$D,3,FALSE),(VLOOKUP($C17,健保等級単価一覧表!$B:$D,2,FALSE))))</f>
        <v/>
      </c>
      <c r="F17" s="201"/>
      <c r="G17" s="202"/>
      <c r="H17" s="203"/>
      <c r="I17" s="224"/>
      <c r="J17" s="225"/>
      <c r="K17" s="44"/>
    </row>
    <row r="18" spans="1:11" s="27" customFormat="1" ht="19.5" customHeight="1">
      <c r="A18" s="32" t="str">
        <f>IF(COUNTA(B18)&lt;1,"",COUNTA($B$16:B18))</f>
        <v/>
      </c>
      <c r="B18" s="11"/>
      <c r="C18" s="11"/>
      <c r="D18" s="11"/>
      <c r="E18" s="33" t="str">
        <f>IF(OR(C18="",D18=""),"",IF(AND(D18&lt;4,0&lt;D18),VLOOKUP($C18,健保等級単価一覧表!$B:$D,3,FALSE),(VLOOKUP($C18,健保等級単価一覧表!$B:$D,2,FALSE))))</f>
        <v/>
      </c>
      <c r="F18" s="201"/>
      <c r="G18" s="202"/>
      <c r="H18" s="203"/>
      <c r="I18" s="224"/>
      <c r="J18" s="225"/>
      <c r="K18" s="44"/>
    </row>
    <row r="19" spans="1:11" s="27" customFormat="1" ht="19.5" customHeight="1">
      <c r="A19" s="32" t="str">
        <f>IF(COUNTA(B19)&lt;1,"",COUNTA($B$16:B19))</f>
        <v/>
      </c>
      <c r="B19" s="11"/>
      <c r="C19" s="11"/>
      <c r="D19" s="11"/>
      <c r="E19" s="33" t="str">
        <f>IF(OR(C19="",D19=""),"",IF(AND(D19&lt;4,0&lt;D19),VLOOKUP($C19,健保等級単価一覧表!$B:$D,3,FALSE),(VLOOKUP($C19,健保等級単価一覧表!$B:$D,2,FALSE))))</f>
        <v/>
      </c>
      <c r="F19" s="201"/>
      <c r="G19" s="202"/>
      <c r="H19" s="203"/>
      <c r="I19" s="224"/>
      <c r="J19" s="226" t="s">
        <v>176</v>
      </c>
      <c r="K19" s="44"/>
    </row>
    <row r="20" spans="1:11" s="27" customFormat="1" ht="19.5" customHeight="1">
      <c r="A20" s="32" t="str">
        <f>IF(COUNTA(B20)&lt;1,"",COUNTA($B$16:B20))</f>
        <v/>
      </c>
      <c r="B20" s="11"/>
      <c r="C20" s="11"/>
      <c r="D20" s="11"/>
      <c r="E20" s="33" t="str">
        <f>IF(OR(C20="",D20=""),"",IF(AND(D20&lt;4,0&lt;D20),VLOOKUP($C20,健保等級単価一覧表!$B:$D,3,FALSE),(VLOOKUP($C20,健保等級単価一覧表!$B:$D,2,FALSE))))</f>
        <v/>
      </c>
      <c r="F20" s="201"/>
      <c r="G20" s="202"/>
      <c r="H20" s="203"/>
      <c r="I20" s="224"/>
      <c r="J20" s="225"/>
      <c r="K20" s="44"/>
    </row>
    <row r="21" spans="1:11" s="27" customFormat="1" ht="19.5" customHeight="1">
      <c r="A21" s="32" t="str">
        <f>IF(COUNTA(B21)&lt;1,"",COUNTA($B$16:B21))</f>
        <v/>
      </c>
      <c r="B21" s="11"/>
      <c r="C21" s="11"/>
      <c r="D21" s="11"/>
      <c r="E21" s="33" t="str">
        <f>IF(OR(C21="",D21=""),"",IF(AND(D21&lt;4,0&lt;D21),VLOOKUP($C21,健保等級単価一覧表!$B:$D,3,FALSE),(VLOOKUP($C21,健保等級単価一覧表!$B:$D,2,FALSE))))</f>
        <v/>
      </c>
      <c r="F21" s="201"/>
      <c r="G21" s="202"/>
      <c r="H21" s="203"/>
      <c r="I21" s="224"/>
      <c r="J21" s="225"/>
      <c r="K21" s="44"/>
    </row>
    <row r="22" spans="1:11" s="27" customFormat="1" ht="19.5" customHeight="1">
      <c r="A22" s="32" t="str">
        <f>IF(COUNTA(B22)&lt;1,"",COUNTA($B$16:B22))</f>
        <v/>
      </c>
      <c r="B22" s="11"/>
      <c r="C22" s="11"/>
      <c r="D22" s="11"/>
      <c r="E22" s="33" t="str">
        <f>IF(OR(C22="",D22=""),"",IF(AND(D22&lt;4,0&lt;D22),VLOOKUP($C22,健保等級単価一覧表!$B:$D,3,FALSE),(VLOOKUP($C22,健保等級単価一覧表!$B:$D,2,FALSE))))</f>
        <v/>
      </c>
      <c r="F22" s="196"/>
      <c r="G22" s="196"/>
      <c r="H22" s="196"/>
      <c r="I22" s="224"/>
      <c r="J22" s="225"/>
      <c r="K22" s="44"/>
    </row>
    <row r="23" spans="1:11" s="27" customFormat="1" ht="19.5" customHeight="1">
      <c r="A23" s="32" t="str">
        <f>IF(COUNTA(B23)&lt;1,"",COUNTA($B$16:B23))</f>
        <v/>
      </c>
      <c r="B23" s="11"/>
      <c r="C23" s="11"/>
      <c r="D23" s="11"/>
      <c r="E23" s="33" t="str">
        <f>IF(OR(C23="",D23=""),"",IF(AND(D23&lt;4,0&lt;D23),VLOOKUP($C23,健保等級単価一覧表!$B:$D,3,FALSE),(VLOOKUP($C23,健保等級単価一覧表!$B:$D,2,FALSE))))</f>
        <v/>
      </c>
      <c r="F23" s="196"/>
      <c r="G23" s="196"/>
      <c r="H23" s="196"/>
      <c r="I23" s="224"/>
      <c r="J23" s="225"/>
      <c r="K23" s="44"/>
    </row>
    <row r="24" spans="1:11" s="27" customFormat="1" ht="19.5" customHeight="1">
      <c r="A24" s="32" t="str">
        <f>IF(COUNTA(B24)&lt;1,"",COUNTA($B$16:B24))</f>
        <v/>
      </c>
      <c r="B24" s="11"/>
      <c r="C24" s="11"/>
      <c r="D24" s="11"/>
      <c r="E24" s="33" t="str">
        <f>IF(OR(C24="",D24=""),"",IF(AND(D24&lt;4,0&lt;D24),VLOOKUP($C24,健保等級単価一覧表!$B:$D,3,FALSE),(VLOOKUP($C24,健保等級単価一覧表!$B:$D,2,FALSE))))</f>
        <v/>
      </c>
      <c r="F24" s="196"/>
      <c r="G24" s="196"/>
      <c r="H24" s="196"/>
      <c r="I24" s="224"/>
      <c r="J24" s="225"/>
      <c r="K24" s="44"/>
    </row>
    <row r="25" spans="1:11" s="27" customFormat="1" ht="19.5" customHeight="1">
      <c r="A25" s="32" t="str">
        <f>IF(COUNTA(B25)&lt;1,"",COUNTA($B$16:B25))</f>
        <v/>
      </c>
      <c r="B25" s="11"/>
      <c r="C25" s="11"/>
      <c r="D25" s="11"/>
      <c r="E25" s="33" t="str">
        <f>IF(OR(C25="",D25=""),"",IF(AND(D25&lt;4,0&lt;D25),VLOOKUP($C25,健保等級単価一覧表!$B:$D,3,FALSE),(VLOOKUP($C25,健保等級単価一覧表!$B:$D,2,FALSE))))</f>
        <v/>
      </c>
      <c r="F25" s="196"/>
      <c r="G25" s="196"/>
      <c r="H25" s="196"/>
      <c r="I25" s="224"/>
      <c r="J25" s="225"/>
      <c r="K25" s="44"/>
    </row>
    <row r="26" spans="1:11" s="27" customFormat="1" ht="19.5" customHeight="1">
      <c r="A26" s="32" t="str">
        <f>IF(COUNTA(B26)&lt;1,"",COUNTA($B$16:B26))</f>
        <v/>
      </c>
      <c r="B26" s="11"/>
      <c r="C26" s="11"/>
      <c r="D26" s="11"/>
      <c r="E26" s="33" t="str">
        <f>IF(OR(C26="",D26=""),"",IF(AND(D26&lt;4,0&lt;D26),VLOOKUP($C26,健保等級単価一覧表!$B:$D,3,FALSE),(VLOOKUP($C26,健保等級単価一覧表!$B:$D,2,FALSE))))</f>
        <v/>
      </c>
      <c r="F26" s="196"/>
      <c r="G26" s="196"/>
      <c r="H26" s="196"/>
      <c r="I26" s="224"/>
      <c r="J26" s="225"/>
      <c r="K26" s="44"/>
    </row>
    <row r="27" spans="1:11" s="27" customFormat="1" ht="19.5" customHeight="1">
      <c r="A27" s="32" t="str">
        <f>IF(COUNTA(B27)&lt;1,"",COUNTA($B$16:B27))</f>
        <v/>
      </c>
      <c r="B27" s="11"/>
      <c r="C27" s="11"/>
      <c r="D27" s="11"/>
      <c r="E27" s="33" t="str">
        <f>IF(OR(C27="",D27=""),"",IF(AND(D27&lt;4,0&lt;D27),VLOOKUP($C27,健保等級単価一覧表!$B:$D,3,FALSE),(VLOOKUP($C27,健保等級単価一覧表!$B:$D,2,FALSE))))</f>
        <v/>
      </c>
      <c r="F27" s="196"/>
      <c r="G27" s="196"/>
      <c r="H27" s="196"/>
      <c r="I27" s="224"/>
      <c r="J27" s="225"/>
      <c r="K27" s="44"/>
    </row>
    <row r="28" spans="1:11" s="27" customFormat="1" ht="19.5" customHeight="1">
      <c r="A28" s="32" t="str">
        <f>IF(COUNTA(B28)&lt;1,"",COUNTA($B$16:B28))</f>
        <v/>
      </c>
      <c r="B28" s="11"/>
      <c r="C28" s="11"/>
      <c r="D28" s="11"/>
      <c r="E28" s="33" t="str">
        <f>IF(OR(C28="",D28=""),"",IF(AND(D28&lt;4,0&lt;D28),VLOOKUP($C28,健保等級単価一覧表!$B:$D,3,FALSE),(VLOOKUP($C28,健保等級単価一覧表!$B:$D,2,FALSE))))</f>
        <v/>
      </c>
      <c r="F28" s="196"/>
      <c r="G28" s="196"/>
      <c r="H28" s="196"/>
      <c r="I28" s="224"/>
      <c r="J28" s="225"/>
      <c r="K28" s="44"/>
    </row>
    <row r="29" spans="1:11" s="27" customFormat="1" ht="19.5" customHeight="1">
      <c r="A29" s="32" t="str">
        <f>IF(COUNTA(B29)&lt;1,"",COUNTA($B$16:B29))</f>
        <v/>
      </c>
      <c r="B29" s="11"/>
      <c r="C29" s="11"/>
      <c r="D29" s="11"/>
      <c r="E29" s="33" t="str">
        <f>IF(OR(C29="",D29=""),"",IF(AND(D29&lt;4,0&lt;D29),VLOOKUP($C29,健保等級単価一覧表!$B:$D,3,FALSE),(VLOOKUP($C29,健保等級単価一覧表!$B:$D,2,FALSE))))</f>
        <v/>
      </c>
      <c r="F29" s="196"/>
      <c r="G29" s="196"/>
      <c r="H29" s="196"/>
      <c r="I29" s="224"/>
      <c r="J29" s="225"/>
      <c r="K29" s="44"/>
    </row>
    <row r="30" spans="1:11" s="27" customFormat="1" ht="19.5" customHeight="1">
      <c r="A30" s="32" t="str">
        <f>IF(COUNTA(B30)&lt;1,"",COUNTA($B$16:B30))</f>
        <v/>
      </c>
      <c r="B30" s="11"/>
      <c r="C30" s="11"/>
      <c r="D30" s="11"/>
      <c r="E30" s="33" t="str">
        <f>IF(OR(C30="",D30=""),"",IF(AND(D30&lt;4,0&lt;D30),VLOOKUP($C30,健保等級単価一覧表!$B:$D,3,FALSE),(VLOOKUP($C30,健保等級単価一覧表!$B:$D,2,FALSE))))</f>
        <v/>
      </c>
      <c r="F30" s="201"/>
      <c r="G30" s="202"/>
      <c r="H30" s="203"/>
      <c r="I30" s="224"/>
      <c r="J30" s="225"/>
      <c r="K30" s="44"/>
    </row>
    <row r="31" spans="1:11" s="27" customFormat="1" ht="19.5" customHeight="1">
      <c r="A31" s="32" t="str">
        <f>IF(COUNTA(B31)&lt;1,"",COUNTA($B$16:B31))</f>
        <v/>
      </c>
      <c r="B31" s="11"/>
      <c r="C31" s="11"/>
      <c r="D31" s="11"/>
      <c r="E31" s="33" t="str">
        <f>IF(OR(C31="",D31=""),"",IF(AND(D31&lt;4,0&lt;D31),VLOOKUP($C31,健保等級単価一覧表!$B:$D,3,FALSE),(VLOOKUP($C31,健保等級単価一覧表!$B:$D,2,FALSE))))</f>
        <v/>
      </c>
      <c r="F31" s="201"/>
      <c r="G31" s="202"/>
      <c r="H31" s="203"/>
      <c r="I31" s="224"/>
      <c r="J31" s="225"/>
      <c r="K31" s="44"/>
    </row>
    <row r="32" spans="1:11" s="27" customFormat="1" ht="19.5" customHeight="1">
      <c r="A32" s="32" t="str">
        <f>IF(COUNTA(B32)&lt;1,"",COUNTA($B$16:B32))</f>
        <v/>
      </c>
      <c r="B32" s="11"/>
      <c r="C32" s="11"/>
      <c r="D32" s="11"/>
      <c r="E32" s="33" t="str">
        <f>IF(OR(C32="",D32=""),"",IF(AND(D32&lt;4,0&lt;D32),VLOOKUP($C32,健保等級単価一覧表!$B:$D,3,FALSE),(VLOOKUP($C32,健保等級単価一覧表!$B:$D,2,FALSE))))</f>
        <v/>
      </c>
      <c r="F32" s="201"/>
      <c r="G32" s="202"/>
      <c r="H32" s="203"/>
      <c r="I32" s="224"/>
      <c r="J32" s="225"/>
      <c r="K32" s="44"/>
    </row>
    <row r="33" spans="1:11" ht="7.5" customHeight="1">
      <c r="J33" s="223"/>
      <c r="K33" s="28"/>
    </row>
    <row r="34" spans="1:11" ht="19.5" customHeight="1">
      <c r="B34" s="41" t="s">
        <v>13</v>
      </c>
      <c r="C34" s="41"/>
      <c r="D34" s="41"/>
      <c r="E34" s="41"/>
      <c r="F34" s="41"/>
      <c r="G34" s="42"/>
      <c r="H34" s="37"/>
      <c r="J34" s="223"/>
      <c r="K34" s="28"/>
    </row>
    <row r="35" spans="1:11" ht="14.25">
      <c r="B35" s="204" t="s">
        <v>14</v>
      </c>
      <c r="C35" s="204"/>
      <c r="D35" s="204"/>
      <c r="E35" s="204"/>
      <c r="F35" s="204"/>
      <c r="G35" s="37"/>
      <c r="H35" s="37"/>
      <c r="J35" s="223"/>
      <c r="K35" s="28"/>
    </row>
    <row r="36" spans="1:11" ht="14.25">
      <c r="B36" s="41" t="s">
        <v>154</v>
      </c>
      <c r="C36" s="41"/>
      <c r="D36" s="41"/>
      <c r="E36" s="41"/>
      <c r="F36" s="41"/>
      <c r="G36" s="37"/>
      <c r="H36" s="37"/>
      <c r="J36" s="223"/>
      <c r="K36" s="28"/>
    </row>
    <row r="37" spans="1:11" ht="19.5" customHeight="1">
      <c r="B37" s="37"/>
      <c r="C37" s="37"/>
      <c r="D37" s="37"/>
      <c r="E37" s="37"/>
      <c r="F37" s="37"/>
      <c r="G37" s="37"/>
      <c r="H37" s="37"/>
      <c r="J37" s="223"/>
      <c r="K37" s="28"/>
    </row>
    <row r="38" spans="1:11" ht="19.5" customHeight="1">
      <c r="B38" s="39" t="s">
        <v>15</v>
      </c>
      <c r="C38" s="37"/>
      <c r="D38" s="37"/>
      <c r="E38" s="37"/>
      <c r="F38" s="37"/>
      <c r="G38" s="37"/>
      <c r="H38" s="37"/>
      <c r="J38" s="223"/>
      <c r="K38" s="28"/>
    </row>
    <row r="39" spans="1:11" ht="9.75" customHeight="1">
      <c r="B39" s="41"/>
      <c r="C39" s="37"/>
      <c r="D39" s="37"/>
      <c r="E39" s="37"/>
      <c r="F39" s="37"/>
      <c r="G39" s="37"/>
      <c r="H39" s="37"/>
      <c r="J39" s="223"/>
      <c r="K39" s="28"/>
    </row>
    <row r="40" spans="1:11" ht="19.5" customHeight="1" thickBot="1">
      <c r="B40" s="40" t="s">
        <v>8</v>
      </c>
      <c r="C40" s="40" t="s">
        <v>16</v>
      </c>
      <c r="D40" s="43" t="s">
        <v>40</v>
      </c>
      <c r="E40" s="40" t="s">
        <v>10</v>
      </c>
      <c r="F40" s="200" t="s">
        <v>43</v>
      </c>
      <c r="G40" s="200"/>
      <c r="H40" s="200"/>
      <c r="J40" s="223"/>
      <c r="K40" s="28"/>
    </row>
    <row r="41" spans="1:11" s="27" customFormat="1" ht="19.5" customHeight="1" thickTop="1">
      <c r="A41" s="32" t="str">
        <f>IF(COUNTA(B41)&lt;1,"",COUNTA($B$16:$B$32)+COUNTA($B$41:B41))</f>
        <v/>
      </c>
      <c r="B41" s="96"/>
      <c r="C41" s="96"/>
      <c r="D41" s="34" t="str">
        <f>IF(C41="","",VLOOKUP(C41,健保等級単価一覧表!G2:J51,4))</f>
        <v/>
      </c>
      <c r="E41" s="33" t="str">
        <f>IF(C41="","",VLOOKUP(C41,健保等級単価一覧表!G2:J51,3))</f>
        <v/>
      </c>
      <c r="F41" s="198"/>
      <c r="G41" s="198"/>
      <c r="H41" s="198"/>
      <c r="I41" s="222"/>
      <c r="J41" s="223" t="s">
        <v>17</v>
      </c>
      <c r="K41" s="44"/>
    </row>
    <row r="42" spans="1:11" s="27" customFormat="1" ht="19.5" customHeight="1">
      <c r="A42" s="32" t="str">
        <f>IF(COUNTA(B42)&lt;1,"",COUNTA($B$16:$B$32)+COUNTA($B$41:B42))</f>
        <v/>
      </c>
      <c r="B42" s="11"/>
      <c r="C42" s="97"/>
      <c r="D42" s="33" t="str">
        <f>IF(C42="","",VLOOKUP(C42,健保等級単価一覧表!G3:J52,4))</f>
        <v/>
      </c>
      <c r="E42" s="33" t="str">
        <f>IF(C42="","",VLOOKUP(C42,健保等級単価一覧表!G3:J52,3))</f>
        <v/>
      </c>
      <c r="F42" s="196"/>
      <c r="G42" s="196"/>
      <c r="H42" s="196"/>
      <c r="I42" s="224"/>
      <c r="J42" s="223"/>
      <c r="K42" s="44"/>
    </row>
    <row r="43" spans="1:11" s="27" customFormat="1" ht="19.5" customHeight="1">
      <c r="A43" s="32" t="str">
        <f>IF(COUNTA(B43)&lt;1,"",COUNTA($B$16:$B$32)+COUNTA($B$41:B43))</f>
        <v/>
      </c>
      <c r="B43" s="11"/>
      <c r="C43" s="11"/>
      <c r="D43" s="33" t="str">
        <f>IF(C43="","",VLOOKUP(C43,健保等級単価一覧表!G4:J53,4))</f>
        <v/>
      </c>
      <c r="E43" s="33" t="str">
        <f>IF(C43="","",VLOOKUP(C43,健保等級単価一覧表!G4:J53,3))</f>
        <v/>
      </c>
      <c r="F43" s="196"/>
      <c r="G43" s="196"/>
      <c r="H43" s="196"/>
      <c r="I43" s="224"/>
      <c r="J43" s="225"/>
      <c r="K43" s="44"/>
    </row>
    <row r="44" spans="1:11" s="27" customFormat="1" ht="19.5" customHeight="1">
      <c r="A44" s="32" t="str">
        <f>IF(COUNTA(B44)&lt;1,"",COUNTA($B$16:$B$32)+COUNTA($B$41:B44))</f>
        <v/>
      </c>
      <c r="B44" s="11"/>
      <c r="C44" s="11"/>
      <c r="D44" s="33" t="str">
        <f>IF(C44="","",VLOOKUP(C44,健保等級単価一覧表!G5:J54,4))</f>
        <v/>
      </c>
      <c r="E44" s="33" t="str">
        <f>IF(C44="","",VLOOKUP(C44,健保等級単価一覧表!G5:J54,3))</f>
        <v/>
      </c>
      <c r="F44" s="196"/>
      <c r="G44" s="196"/>
      <c r="H44" s="196"/>
      <c r="I44" s="224"/>
      <c r="J44" s="225"/>
      <c r="K44" s="44"/>
    </row>
    <row r="45" spans="1:11" s="27" customFormat="1" ht="19.5" customHeight="1">
      <c r="A45" s="32" t="str">
        <f>IF(COUNTA(B45)&lt;1,"",COUNTA($B$16:$B$32)+COUNTA($B$41:B45))</f>
        <v/>
      </c>
      <c r="B45" s="11"/>
      <c r="C45" s="11"/>
      <c r="D45" s="33" t="str">
        <f>IF(C45="","",VLOOKUP(C45,健保等級単価一覧表!G6:J55,4))</f>
        <v/>
      </c>
      <c r="E45" s="33" t="str">
        <f>IF(C45="","",VLOOKUP(C45,健保等級単価一覧表!G6:J55,3))</f>
        <v/>
      </c>
      <c r="F45" s="196"/>
      <c r="G45" s="196"/>
      <c r="H45" s="196"/>
      <c r="I45" s="224"/>
      <c r="J45" s="225"/>
      <c r="K45" s="44"/>
    </row>
    <row r="46" spans="1:11" s="27" customFormat="1" ht="19.5" customHeight="1">
      <c r="A46" s="32" t="str">
        <f>IF(COUNTA(B46)&lt;1,"",COUNTA($B$16:$B$32)+COUNTA($B$41:B46))</f>
        <v/>
      </c>
      <c r="B46" s="11"/>
      <c r="C46" s="11"/>
      <c r="D46" s="33" t="str">
        <f>IF(C46="","",VLOOKUP(C46,健保等級単価一覧表!G7:J56,4))</f>
        <v/>
      </c>
      <c r="E46" s="33" t="str">
        <f>IF(C46="","",VLOOKUP(C46,健保等級単価一覧表!G7:J56,3))</f>
        <v/>
      </c>
      <c r="F46" s="196"/>
      <c r="G46" s="196"/>
      <c r="H46" s="196"/>
      <c r="I46" s="224"/>
      <c r="J46" s="225"/>
      <c r="K46" s="44"/>
    </row>
    <row r="47" spans="1:11" s="27" customFormat="1" ht="19.5" customHeight="1">
      <c r="A47" s="32" t="str">
        <f>IF(COUNTA(B47)&lt;1,"",COUNTA($B$16:$B$32)+COUNTA($B$41:B47))</f>
        <v/>
      </c>
      <c r="B47" s="11"/>
      <c r="C47" s="11"/>
      <c r="D47" s="33" t="str">
        <f>IF(C47="","",VLOOKUP(C47,健保等級単価一覧表!G5:J54,4))</f>
        <v/>
      </c>
      <c r="E47" s="33" t="str">
        <f>IF(C47="","",VLOOKUP(C47,健保等級単価一覧表!G5:J54,3))</f>
        <v/>
      </c>
      <c r="F47" s="196"/>
      <c r="G47" s="196"/>
      <c r="H47" s="196"/>
      <c r="I47" s="224"/>
      <c r="J47" s="225"/>
      <c r="K47" s="44"/>
    </row>
    <row r="48" spans="1:11" s="27" customFormat="1" ht="19.5" customHeight="1">
      <c r="A48" s="32" t="str">
        <f>IF(COUNTA(B48)&lt;1,"",COUNTA($B$16:$B$32)+COUNTA($B$41:B48))</f>
        <v/>
      </c>
      <c r="B48" s="11"/>
      <c r="C48" s="11"/>
      <c r="D48" s="33" t="str">
        <f>IF(C48="","",VLOOKUP(C48,健保等級単価一覧表!G6:J55,4))</f>
        <v/>
      </c>
      <c r="E48" s="33" t="str">
        <f>IF(C48="","",VLOOKUP(C48,健保等級単価一覧表!G6:J55,3))</f>
        <v/>
      </c>
      <c r="F48" s="196"/>
      <c r="G48" s="196"/>
      <c r="H48" s="196"/>
      <c r="I48" s="224"/>
      <c r="J48" s="225"/>
      <c r="K48" s="44"/>
    </row>
    <row r="49" spans="1:11" s="27" customFormat="1" ht="19.5" customHeight="1">
      <c r="A49" s="32" t="str">
        <f>IF(COUNTA(B49)&lt;1,"",COUNTA($B$16:$B$32)+COUNTA($B$41:B49))</f>
        <v/>
      </c>
      <c r="B49" s="11"/>
      <c r="C49" s="11"/>
      <c r="D49" s="33" t="str">
        <f>IF(C49="","",VLOOKUP(C49,健保等級単価一覧表!G7:J56,4))</f>
        <v/>
      </c>
      <c r="E49" s="33" t="str">
        <f>IF(C49="","",VLOOKUP(C49,健保等級単価一覧表!G7:J56,3))</f>
        <v/>
      </c>
      <c r="F49" s="196"/>
      <c r="G49" s="196"/>
      <c r="H49" s="196"/>
      <c r="I49" s="224"/>
      <c r="J49" s="225"/>
      <c r="K49" s="44"/>
    </row>
    <row r="50" spans="1:11" s="27" customFormat="1" ht="19.5" customHeight="1">
      <c r="A50" s="32" t="str">
        <f>IF(COUNTA(B50)&lt;1,"",COUNTA($B$16:$B$32)+COUNTA($B$41:B50))</f>
        <v/>
      </c>
      <c r="B50" s="11"/>
      <c r="C50" s="11"/>
      <c r="D50" s="33" t="str">
        <f>IF(C50="","",VLOOKUP(C50,健保等級単価一覧表!G8:J57,4))</f>
        <v/>
      </c>
      <c r="E50" s="33" t="str">
        <f>IF(C50="","",VLOOKUP(C50,健保等級単価一覧表!G8:J57,3))</f>
        <v/>
      </c>
      <c r="F50" s="196"/>
      <c r="G50" s="196"/>
      <c r="H50" s="196"/>
      <c r="I50" s="224"/>
      <c r="J50" s="225"/>
      <c r="K50" s="44"/>
    </row>
    <row r="51" spans="1:11" ht="19.5" customHeight="1">
      <c r="J51" s="223"/>
      <c r="K51" s="28"/>
    </row>
    <row r="52" spans="1:11" ht="14.25">
      <c r="B52" s="41" t="s">
        <v>18</v>
      </c>
      <c r="C52" s="37"/>
      <c r="D52" s="37"/>
      <c r="E52" s="37"/>
      <c r="F52" s="37"/>
      <c r="G52" s="37"/>
      <c r="H52" s="37"/>
      <c r="J52" s="223"/>
      <c r="K52" s="28"/>
    </row>
    <row r="53" spans="1:11" ht="14.25">
      <c r="B53" s="41" t="s">
        <v>19</v>
      </c>
      <c r="C53" s="37"/>
      <c r="D53" s="37"/>
      <c r="E53" s="37"/>
      <c r="F53" s="37"/>
      <c r="G53" s="37"/>
      <c r="H53" s="37"/>
      <c r="J53" s="223"/>
      <c r="K53" s="28"/>
    </row>
    <row r="54" spans="1:11" ht="19.5" customHeight="1">
      <c r="J54" s="223"/>
      <c r="K54" s="28"/>
    </row>
    <row r="55" spans="1:11" ht="19.5" customHeight="1">
      <c r="B55" s="39" t="s">
        <v>20</v>
      </c>
      <c r="C55" s="37"/>
      <c r="D55" s="37"/>
      <c r="E55" s="37"/>
      <c r="F55" s="37"/>
      <c r="G55" s="37"/>
      <c r="H55" s="37"/>
      <c r="J55" s="223"/>
      <c r="K55" s="28"/>
    </row>
    <row r="56" spans="1:11" ht="9.75" customHeight="1">
      <c r="B56" s="41"/>
      <c r="C56" s="37"/>
      <c r="D56" s="37"/>
      <c r="E56" s="37"/>
      <c r="F56" s="37"/>
      <c r="G56" s="37"/>
      <c r="H56" s="37"/>
      <c r="J56" s="223"/>
      <c r="K56" s="28"/>
    </row>
    <row r="57" spans="1:11" ht="19.5" customHeight="1" thickBot="1">
      <c r="B57" s="40" t="s">
        <v>8</v>
      </c>
      <c r="C57" s="40" t="s">
        <v>41</v>
      </c>
      <c r="D57" s="40" t="s">
        <v>42</v>
      </c>
      <c r="E57" s="40" t="s">
        <v>140</v>
      </c>
      <c r="F57" s="199" t="s">
        <v>11</v>
      </c>
      <c r="G57" s="199"/>
      <c r="H57" s="199"/>
      <c r="J57" s="223"/>
      <c r="K57" s="28"/>
    </row>
    <row r="58" spans="1:11" ht="19.5" customHeight="1" thickTop="1">
      <c r="A58" s="32" t="str">
        <f>IF(COUNTA(B58)&lt;1,"",COUNTA($B$16:$B$32)+COUNTA($B$41:$B$50)+COUNTA($B$58:B58))</f>
        <v/>
      </c>
      <c r="B58" s="11"/>
      <c r="C58" s="11"/>
      <c r="D58" s="11"/>
      <c r="E58" s="33" t="str">
        <f t="shared" ref="E58:E67" si="0">IF(D58="","",INT(C58/D58))</f>
        <v/>
      </c>
      <c r="F58" s="198"/>
      <c r="G58" s="198"/>
      <c r="H58" s="198"/>
      <c r="J58" s="223" t="s">
        <v>21</v>
      </c>
      <c r="K58" s="28"/>
    </row>
    <row r="59" spans="1:11" ht="19.5" customHeight="1">
      <c r="A59" s="32" t="str">
        <f>IF(COUNTA(B59)&lt;1,"",COUNTA($B$16:$B$32)+COUNTA($B$41:$B$50)+COUNTA($B$58:B59))</f>
        <v/>
      </c>
      <c r="B59" s="11"/>
      <c r="C59" s="11"/>
      <c r="D59" s="11"/>
      <c r="E59" s="33" t="str">
        <f t="shared" si="0"/>
        <v/>
      </c>
      <c r="F59" s="196"/>
      <c r="G59" s="196"/>
      <c r="H59" s="196"/>
      <c r="J59" s="223"/>
      <c r="K59" s="28"/>
    </row>
    <row r="60" spans="1:11" ht="19.5" customHeight="1">
      <c r="A60" s="32" t="str">
        <f>IF(COUNTA(B60)&lt;1,"",COUNTA($B$16:$B$32)+COUNTA($B$41:$B$50)+COUNTA($B$58:B60))</f>
        <v/>
      </c>
      <c r="B60" s="11"/>
      <c r="C60" s="11"/>
      <c r="D60" s="11"/>
      <c r="E60" s="33" t="str">
        <f t="shared" si="0"/>
        <v/>
      </c>
      <c r="F60" s="196"/>
      <c r="G60" s="196"/>
      <c r="H60" s="196"/>
      <c r="J60" s="223"/>
      <c r="K60" s="28"/>
    </row>
    <row r="61" spans="1:11" ht="19.5" customHeight="1">
      <c r="A61" s="32" t="str">
        <f>IF(COUNTA(B61)&lt;1,"",COUNTA($B$16:$B$32)+COUNTA($B$41:$B$50)+COUNTA($B$58:B61))</f>
        <v/>
      </c>
      <c r="B61" s="11"/>
      <c r="C61" s="11"/>
      <c r="D61" s="11"/>
      <c r="E61" s="33" t="str">
        <f t="shared" si="0"/>
        <v/>
      </c>
      <c r="F61" s="196"/>
      <c r="G61" s="196"/>
      <c r="H61" s="196"/>
      <c r="J61" s="223"/>
      <c r="K61" s="28"/>
    </row>
    <row r="62" spans="1:11" ht="19.5" customHeight="1">
      <c r="A62" s="32" t="str">
        <f>IF(COUNTA(B62)&lt;1,"",COUNTA($B$16:$B$32)+COUNTA($B$41:$B$50)+COUNTA($B$58:B62))</f>
        <v/>
      </c>
      <c r="B62" s="11"/>
      <c r="C62" s="11"/>
      <c r="D62" s="11"/>
      <c r="E62" s="33" t="str">
        <f t="shared" si="0"/>
        <v/>
      </c>
      <c r="F62" s="196"/>
      <c r="G62" s="196"/>
      <c r="H62" s="196"/>
      <c r="J62" s="223"/>
      <c r="K62" s="28"/>
    </row>
    <row r="63" spans="1:11" ht="19.5" customHeight="1">
      <c r="A63" s="32" t="str">
        <f>IF(COUNTA(B63)&lt;1,"",COUNTA($B$16:$B$32)+COUNTA($B$41:$B$50)+COUNTA($B$58:B63))</f>
        <v/>
      </c>
      <c r="B63" s="11"/>
      <c r="C63" s="11"/>
      <c r="D63" s="11"/>
      <c r="E63" s="33" t="str">
        <f t="shared" si="0"/>
        <v/>
      </c>
      <c r="F63" s="196"/>
      <c r="G63" s="196"/>
      <c r="H63" s="196"/>
      <c r="J63" s="223"/>
      <c r="K63" s="28"/>
    </row>
    <row r="64" spans="1:11" ht="19.5" customHeight="1">
      <c r="A64" s="32" t="str">
        <f>IF(COUNTA(B64)&lt;1,"",COUNTA($B$16:$B$32)+COUNTA($B$41:$B$50)+COUNTA($B$58:B64))</f>
        <v/>
      </c>
      <c r="B64" s="11"/>
      <c r="C64" s="11"/>
      <c r="D64" s="11"/>
      <c r="E64" s="33" t="str">
        <f t="shared" si="0"/>
        <v/>
      </c>
      <c r="F64" s="196"/>
      <c r="G64" s="196"/>
      <c r="H64" s="196"/>
      <c r="J64" s="223"/>
      <c r="K64" s="28"/>
    </row>
    <row r="65" spans="1:11" ht="19.5" customHeight="1">
      <c r="A65" s="32" t="str">
        <f>IF(COUNTA(B65)&lt;1,"",COUNTA($B$16:$B$32)+COUNTA($B$41:$B$50)+COUNTA($B$58:B65))</f>
        <v/>
      </c>
      <c r="B65" s="11"/>
      <c r="C65" s="11"/>
      <c r="D65" s="11"/>
      <c r="E65" s="33" t="str">
        <f t="shared" si="0"/>
        <v/>
      </c>
      <c r="F65" s="196"/>
      <c r="G65" s="196"/>
      <c r="H65" s="196"/>
      <c r="J65" s="223"/>
      <c r="K65" s="28"/>
    </row>
    <row r="66" spans="1:11" ht="19.5" customHeight="1">
      <c r="A66" s="32" t="str">
        <f>IF(COUNTA(B66)&lt;1,"",COUNTA($B$16:$B$32)+COUNTA($B$41:$B$50)+COUNTA($B$58:B66))</f>
        <v/>
      </c>
      <c r="B66" s="11"/>
      <c r="C66" s="11"/>
      <c r="D66" s="11"/>
      <c r="E66" s="33" t="str">
        <f t="shared" si="0"/>
        <v/>
      </c>
      <c r="F66" s="196"/>
      <c r="G66" s="196"/>
      <c r="H66" s="196"/>
      <c r="J66" s="223"/>
      <c r="K66" s="28"/>
    </row>
    <row r="67" spans="1:11" ht="19.5" customHeight="1">
      <c r="A67" s="32" t="str">
        <f>IF(COUNTA(B67)&lt;1,"",COUNTA($B$16:$B$32)+COUNTA($B$41:$B$50)+COUNTA($B$58:B67))</f>
        <v/>
      </c>
      <c r="B67" s="11"/>
      <c r="C67" s="11"/>
      <c r="D67" s="11"/>
      <c r="E67" s="33" t="str">
        <f t="shared" si="0"/>
        <v/>
      </c>
      <c r="F67" s="196"/>
      <c r="G67" s="196"/>
      <c r="H67" s="196"/>
      <c r="J67" s="223"/>
      <c r="K67" s="28"/>
    </row>
    <row r="68" spans="1:11" ht="14.25">
      <c r="J68" s="223"/>
      <c r="K68" s="28"/>
    </row>
    <row r="69" spans="1:11" ht="14.25">
      <c r="B69" s="197" t="s">
        <v>22</v>
      </c>
      <c r="C69" s="197"/>
      <c r="D69" s="197"/>
      <c r="E69" s="197"/>
      <c r="F69" s="197"/>
      <c r="G69" s="197"/>
      <c r="H69" s="197"/>
      <c r="J69" s="223"/>
      <c r="K69" s="28"/>
    </row>
    <row r="70" spans="1:11" ht="14.25">
      <c r="B70" s="41" t="s">
        <v>23</v>
      </c>
      <c r="C70" s="41"/>
      <c r="D70" s="41"/>
      <c r="E70" s="41"/>
      <c r="F70" s="41"/>
      <c r="G70" s="41"/>
      <c r="H70" s="41"/>
      <c r="J70" s="223"/>
      <c r="K70" s="28"/>
    </row>
    <row r="71" spans="1:11" ht="19.5" customHeight="1">
      <c r="B71" s="41" t="s">
        <v>24</v>
      </c>
      <c r="C71" s="41"/>
      <c r="D71" s="41"/>
      <c r="E71" s="41"/>
      <c r="F71" s="41"/>
      <c r="G71" s="41"/>
      <c r="H71" s="41"/>
      <c r="J71" s="223"/>
      <c r="K71" s="28"/>
    </row>
    <row r="72" spans="1:11" ht="19.5" customHeight="1">
      <c r="A72" s="29"/>
      <c r="B72" s="41" t="s">
        <v>188</v>
      </c>
      <c r="C72" s="41"/>
      <c r="D72" s="41"/>
      <c r="E72" s="41"/>
      <c r="F72" s="41"/>
      <c r="G72" s="41"/>
      <c r="H72" s="41"/>
      <c r="J72" s="223"/>
      <c r="K72" s="28"/>
    </row>
    <row r="73" spans="1:11" ht="14.25">
      <c r="A73" s="29"/>
      <c r="B73" s="41" t="s">
        <v>29</v>
      </c>
      <c r="C73" s="41"/>
      <c r="D73" s="41"/>
      <c r="E73" s="41"/>
      <c r="F73" s="41"/>
      <c r="G73" s="41"/>
      <c r="H73" s="41"/>
      <c r="J73" s="223"/>
      <c r="K73" s="28"/>
    </row>
    <row r="74" spans="1:11" ht="14.25">
      <c r="A74" s="29"/>
      <c r="B74" s="41"/>
      <c r="C74" s="41"/>
      <c r="D74" s="41"/>
      <c r="E74" s="41"/>
      <c r="F74" s="41"/>
      <c r="G74" s="41"/>
      <c r="H74" s="41"/>
      <c r="J74" s="223"/>
      <c r="K74" s="28"/>
    </row>
    <row r="75" spans="1:11" ht="14.25">
      <c r="A75" s="29"/>
      <c r="B75" s="41" t="s">
        <v>25</v>
      </c>
      <c r="C75" s="41"/>
      <c r="D75" s="41"/>
      <c r="E75" s="41"/>
      <c r="F75" s="41"/>
      <c r="G75" s="41"/>
      <c r="H75" s="41"/>
      <c r="J75" s="223"/>
      <c r="K75" s="28"/>
    </row>
    <row r="76" spans="1:11" ht="14.25">
      <c r="A76" s="29"/>
      <c r="B76" s="28"/>
      <c r="C76" s="28"/>
      <c r="D76" s="28"/>
      <c r="E76" s="28"/>
      <c r="F76" s="28"/>
      <c r="G76" s="28"/>
      <c r="H76" s="28"/>
      <c r="J76" s="223"/>
      <c r="K76" s="28"/>
    </row>
    <row r="77" spans="1:11" ht="17.25">
      <c r="B77" s="30"/>
      <c r="C77" s="30"/>
      <c r="D77" s="30"/>
      <c r="E77" s="30"/>
      <c r="F77" s="30"/>
      <c r="G77" s="30"/>
      <c r="H77" s="30"/>
    </row>
    <row r="78" spans="1:11" ht="17.25">
      <c r="B78" s="30"/>
      <c r="C78" s="31"/>
      <c r="D78" s="31"/>
      <c r="E78" s="31"/>
      <c r="F78" s="19"/>
      <c r="G78" s="19"/>
      <c r="H78" s="30"/>
    </row>
    <row r="79" spans="1:11" ht="32.25" customHeight="1">
      <c r="C79" s="29"/>
      <c r="D79" s="29"/>
    </row>
    <row r="80" spans="1:11" ht="3" customHeight="1">
      <c r="C80" s="29"/>
      <c r="D80" s="29"/>
    </row>
    <row r="81" spans="2:2" ht="32.25" customHeight="1"/>
    <row r="82" spans="2:2" ht="3" customHeight="1"/>
    <row r="83" spans="2:2" ht="32.25" customHeight="1"/>
    <row r="85" spans="2:2" ht="17.25">
      <c r="B85" s="98"/>
    </row>
  </sheetData>
  <sheetProtection algorithmName="SHA-512" hashValue="yGO44jg01/58wamPQluUQQo4u5YfrJKx2mzDjUq4Hw2ACe83cRBYXLZFd1GOWMIhv0NyXeezdCsZCGu27/MOrg==" saltValue="3MYDEPfk3A9UR8UKKDoNkA==" spinCount="100000" sheet="1" formatCells="0" insertRows="0"/>
  <mergeCells count="48">
    <mergeCell ref="F22:H22"/>
    <mergeCell ref="B4:H4"/>
    <mergeCell ref="G7:H7"/>
    <mergeCell ref="G9:H9"/>
    <mergeCell ref="B11:H11"/>
    <mergeCell ref="F15:H15"/>
    <mergeCell ref="F16:H16"/>
    <mergeCell ref="F17:H17"/>
    <mergeCell ref="F18:H18"/>
    <mergeCell ref="F19:H19"/>
    <mergeCell ref="F20:H20"/>
    <mergeCell ref="F21:H21"/>
    <mergeCell ref="C5:G5"/>
    <mergeCell ref="G8:H8"/>
    <mergeCell ref="F40:H40"/>
    <mergeCell ref="F23:H23"/>
    <mergeCell ref="F24:H24"/>
    <mergeCell ref="F25:H25"/>
    <mergeCell ref="F26:H26"/>
    <mergeCell ref="F27:H27"/>
    <mergeCell ref="F28:H28"/>
    <mergeCell ref="F29:H29"/>
    <mergeCell ref="F30:H30"/>
    <mergeCell ref="F31:H31"/>
    <mergeCell ref="F32:H32"/>
    <mergeCell ref="B35:F35"/>
    <mergeCell ref="F58:H58"/>
    <mergeCell ref="F41:H41"/>
    <mergeCell ref="F42:H42"/>
    <mergeCell ref="F43:H43"/>
    <mergeCell ref="F44:H44"/>
    <mergeCell ref="F45:H45"/>
    <mergeCell ref="F46:H46"/>
    <mergeCell ref="F47:H47"/>
    <mergeCell ref="F48:H48"/>
    <mergeCell ref="F49:H49"/>
    <mergeCell ref="F50:H50"/>
    <mergeCell ref="F57:H57"/>
    <mergeCell ref="F65:H65"/>
    <mergeCell ref="F66:H66"/>
    <mergeCell ref="F67:H67"/>
    <mergeCell ref="B69:H69"/>
    <mergeCell ref="F59:H59"/>
    <mergeCell ref="F60:H60"/>
    <mergeCell ref="F61:H61"/>
    <mergeCell ref="F62:H62"/>
    <mergeCell ref="F63:H63"/>
    <mergeCell ref="F64:H64"/>
  </mergeCells>
  <phoneticPr fontId="3"/>
  <conditionalFormatting sqref="B16:D32 F16:H32 G9:H9 B41:C50 F41:H50 B58:D67 F58:H67">
    <cfRule type="cellIs" dxfId="1" priority="1" operator="equal">
      <formula>""</formula>
    </cfRule>
  </conditionalFormatting>
  <dataValidations count="1">
    <dataValidation type="whole" imeMode="off" operator="greaterThanOrEqual" allowBlank="1" showInputMessage="1" showErrorMessage="1" sqref="C16:D32 C41:C50 C58:D67" xr:uid="{BF253C32-9A96-4E36-BC66-45B5ABC561B2}">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02E0-2150-4289-AA3B-9490F04E9A5D}">
  <sheetPr>
    <pageSetUpPr fitToPage="1"/>
  </sheetPr>
  <dimension ref="A1:M31"/>
  <sheetViews>
    <sheetView view="pageBreakPreview" zoomScale="70" zoomScaleNormal="85" zoomScaleSheetLayoutView="70" workbookViewId="0">
      <pane ySplit="7" topLeftCell="A8" activePane="bottomLeft" state="frozen"/>
      <selection activeCell="A2" sqref="A2"/>
      <selection pane="bottomLeft"/>
    </sheetView>
  </sheetViews>
  <sheetFormatPr defaultColWidth="9" defaultRowHeight="13.5"/>
  <cols>
    <col min="1" max="1" width="39.125" style="108" customWidth="1"/>
    <col min="2" max="2" width="17.125" style="108" customWidth="1"/>
    <col min="3" max="3" width="19.375" style="108" customWidth="1"/>
    <col min="4" max="4" width="19.375" style="109" customWidth="1"/>
    <col min="5" max="5" width="19.375" style="108" customWidth="1"/>
    <col min="6" max="16384" width="9" style="108"/>
  </cols>
  <sheetData>
    <row r="1" spans="1:13" s="100" customFormat="1" ht="33.75" customHeight="1">
      <c r="A1" s="99" t="s">
        <v>184</v>
      </c>
      <c r="D1" s="101"/>
      <c r="E1" s="101"/>
    </row>
    <row r="2" spans="1:13" s="100" customFormat="1" ht="33.75" customHeight="1">
      <c r="A2" s="99"/>
      <c r="D2" s="101"/>
      <c r="E2" s="101"/>
    </row>
    <row r="3" spans="1:13" s="100" customFormat="1" ht="33.75" customHeight="1">
      <c r="A3" s="99"/>
      <c r="C3" s="227" t="s">
        <v>158</v>
      </c>
      <c r="D3" s="228">
        <f>'別添１　事業者基本情報'!C3</f>
        <v>0</v>
      </c>
      <c r="E3" s="229"/>
      <c r="F3" s="230" t="s">
        <v>173</v>
      </c>
    </row>
    <row r="4" spans="1:13" s="100" customFormat="1" ht="33.75" customHeight="1">
      <c r="A4" s="99"/>
      <c r="D4" s="101"/>
      <c r="E4" s="101"/>
    </row>
    <row r="5" spans="1:13" s="100" customFormat="1" ht="33.75" customHeight="1">
      <c r="E5" s="101"/>
    </row>
    <row r="6" spans="1:13" s="100" customFormat="1" ht="33.75" customHeight="1">
      <c r="D6" s="102" t="s">
        <v>39</v>
      </c>
      <c r="E6" s="103">
        <f>SUM(E8:E31)</f>
        <v>0</v>
      </c>
    </row>
    <row r="7" spans="1:13" s="100" customFormat="1" ht="30" customHeight="1">
      <c r="A7" s="104" t="s">
        <v>141</v>
      </c>
      <c r="B7" s="104" t="s">
        <v>150</v>
      </c>
      <c r="C7" s="104" t="s">
        <v>142</v>
      </c>
      <c r="D7" s="105" t="s">
        <v>143</v>
      </c>
      <c r="E7" s="105" t="s">
        <v>38</v>
      </c>
    </row>
    <row r="8" spans="1:13" ht="39" customHeight="1">
      <c r="A8" s="106"/>
      <c r="B8" s="106"/>
      <c r="C8" s="81" t="str">
        <f>IFERROR(VLOOKUP(B8,'別添２－１人件費単価計算書'!$B$16:$H$76,4,FALSE),"")</f>
        <v/>
      </c>
      <c r="D8" s="107"/>
      <c r="E8" s="81" t="str">
        <f>IFERROR(C8*D8,"")</f>
        <v/>
      </c>
      <c r="F8" s="231" t="s">
        <v>205</v>
      </c>
      <c r="G8" s="232"/>
      <c r="H8" s="232"/>
      <c r="I8" s="232"/>
      <c r="J8" s="232"/>
      <c r="K8" s="232"/>
      <c r="L8" s="232"/>
      <c r="M8" s="232"/>
    </row>
    <row r="9" spans="1:13" ht="39" customHeight="1">
      <c r="A9" s="9"/>
      <c r="B9" s="9"/>
      <c r="C9" s="82" t="str">
        <f>IFERROR(VLOOKUP(B9,'別添２－１人件費単価計算書'!$B$16:$H$76,4,FALSE),"")</f>
        <v/>
      </c>
      <c r="D9" s="6"/>
      <c r="E9" s="82" t="str">
        <f t="shared" ref="E9:E31" si="0">IFERROR(C9*D9,"")</f>
        <v/>
      </c>
      <c r="F9" s="231"/>
      <c r="G9" s="232"/>
      <c r="H9" s="232"/>
      <c r="I9" s="232"/>
      <c r="J9" s="232"/>
      <c r="K9" s="232"/>
      <c r="L9" s="232"/>
      <c r="M9" s="232"/>
    </row>
    <row r="10" spans="1:13" ht="39" customHeight="1">
      <c r="A10" s="9"/>
      <c r="B10" s="9"/>
      <c r="C10" s="82" t="str">
        <f>IFERROR(VLOOKUP(B10,'別添２－１人件費単価計算書'!$B$16:$H$76,4,FALSE),"")</f>
        <v/>
      </c>
      <c r="D10" s="6"/>
      <c r="E10" s="82" t="str">
        <f t="shared" si="0"/>
        <v/>
      </c>
    </row>
    <row r="11" spans="1:13" ht="39" customHeight="1">
      <c r="A11" s="9"/>
      <c r="B11" s="9"/>
      <c r="C11" s="82" t="str">
        <f>IFERROR(VLOOKUP(B11,'別添２－１人件費単価計算書'!$B$16:$H$76,4,FALSE),"")</f>
        <v/>
      </c>
      <c r="D11" s="6"/>
      <c r="E11" s="82" t="str">
        <f t="shared" si="0"/>
        <v/>
      </c>
    </row>
    <row r="12" spans="1:13" ht="39" customHeight="1">
      <c r="A12" s="9"/>
      <c r="B12" s="9"/>
      <c r="C12" s="82" t="str">
        <f>IFERROR(VLOOKUP(B12,'別添２－１人件費単価計算書'!$B$16:$H$76,4,FALSE),"")</f>
        <v/>
      </c>
      <c r="D12" s="6"/>
      <c r="E12" s="82" t="str">
        <f t="shared" si="0"/>
        <v/>
      </c>
    </row>
    <row r="13" spans="1:13" ht="39" customHeight="1">
      <c r="A13" s="9"/>
      <c r="B13" s="9"/>
      <c r="C13" s="82" t="str">
        <f>IFERROR(VLOOKUP(B13,'別添２－１人件費単価計算書'!$B$16:$H$76,4,FALSE),"")</f>
        <v/>
      </c>
      <c r="D13" s="6"/>
      <c r="E13" s="82" t="str">
        <f t="shared" si="0"/>
        <v/>
      </c>
      <c r="G13" s="150"/>
    </row>
    <row r="14" spans="1:13" ht="39" customHeight="1">
      <c r="A14" s="9"/>
      <c r="B14" s="9"/>
      <c r="C14" s="82" t="str">
        <f>IFERROR(VLOOKUP(B14,'別添２－１人件費単価計算書'!$B$16:$H$76,4,FALSE),"")</f>
        <v/>
      </c>
      <c r="D14" s="6"/>
      <c r="E14" s="82" t="str">
        <f t="shared" si="0"/>
        <v/>
      </c>
    </row>
    <row r="15" spans="1:13" ht="39" customHeight="1">
      <c r="A15" s="9"/>
      <c r="B15" s="9"/>
      <c r="C15" s="82" t="str">
        <f>IFERROR(VLOOKUP(B15,'別添２－１人件費単価計算書'!$B$16:$H$76,4,FALSE),"")</f>
        <v/>
      </c>
      <c r="D15" s="6"/>
      <c r="E15" s="82" t="str">
        <f t="shared" si="0"/>
        <v/>
      </c>
    </row>
    <row r="16" spans="1:13" ht="39" customHeight="1">
      <c r="A16" s="9"/>
      <c r="B16" s="9"/>
      <c r="C16" s="82" t="str">
        <f>IFERROR(VLOOKUP(B16,'別添２－１人件費単価計算書'!$B$16:$H$76,4,FALSE),"")</f>
        <v/>
      </c>
      <c r="D16" s="6"/>
      <c r="E16" s="82" t="str">
        <f t="shared" si="0"/>
        <v/>
      </c>
    </row>
    <row r="17" spans="1:5" ht="39" customHeight="1">
      <c r="A17" s="9"/>
      <c r="B17" s="9"/>
      <c r="C17" s="82" t="str">
        <f>IFERROR(VLOOKUP(B17,'別添２－１人件費単価計算書'!$B$16:$H$76,4,FALSE),"")</f>
        <v/>
      </c>
      <c r="D17" s="6"/>
      <c r="E17" s="82" t="str">
        <f t="shared" si="0"/>
        <v/>
      </c>
    </row>
    <row r="18" spans="1:5" ht="39" customHeight="1">
      <c r="A18" s="9"/>
      <c r="B18" s="9"/>
      <c r="C18" s="82" t="str">
        <f>IFERROR(VLOOKUP(B18,'別添２－１人件費単価計算書'!$B$16:$H$76,4,FALSE),"")</f>
        <v/>
      </c>
      <c r="D18" s="6"/>
      <c r="E18" s="82" t="str">
        <f t="shared" si="0"/>
        <v/>
      </c>
    </row>
    <row r="19" spans="1:5" ht="39" customHeight="1">
      <c r="A19" s="9"/>
      <c r="B19" s="9"/>
      <c r="C19" s="82" t="str">
        <f>IFERROR(VLOOKUP(B19,'別添２－１人件費単価計算書'!$B$16:$H$76,4,FALSE),"")</f>
        <v/>
      </c>
      <c r="D19" s="6"/>
      <c r="E19" s="82" t="str">
        <f t="shared" si="0"/>
        <v/>
      </c>
    </row>
    <row r="20" spans="1:5" ht="39" customHeight="1">
      <c r="A20" s="9"/>
      <c r="B20" s="9"/>
      <c r="C20" s="82" t="str">
        <f>IFERROR(VLOOKUP(B20,'別添２－１人件費単価計算書'!$B$16:$H$76,4,FALSE),"")</f>
        <v/>
      </c>
      <c r="D20" s="6"/>
      <c r="E20" s="82" t="str">
        <f t="shared" si="0"/>
        <v/>
      </c>
    </row>
    <row r="21" spans="1:5" ht="39" customHeight="1">
      <c r="A21" s="9"/>
      <c r="B21" s="9"/>
      <c r="C21" s="82" t="str">
        <f>IFERROR(VLOOKUP(B21,'別添２－１人件費単価計算書'!$B$16:$H$76,4,FALSE),"")</f>
        <v/>
      </c>
      <c r="D21" s="6"/>
      <c r="E21" s="82" t="str">
        <f t="shared" si="0"/>
        <v/>
      </c>
    </row>
    <row r="22" spans="1:5" ht="39" customHeight="1">
      <c r="A22" s="9"/>
      <c r="B22" s="9"/>
      <c r="C22" s="82" t="str">
        <f>IFERROR(VLOOKUP(B22,'別添２－１人件費単価計算書'!$B$16:$H$76,4,FALSE),"")</f>
        <v/>
      </c>
      <c r="D22" s="6"/>
      <c r="E22" s="82" t="str">
        <f t="shared" si="0"/>
        <v/>
      </c>
    </row>
    <row r="23" spans="1:5" ht="39" customHeight="1">
      <c r="A23" s="9"/>
      <c r="B23" s="9"/>
      <c r="C23" s="82" t="str">
        <f>IFERROR(VLOOKUP(B23,'別添２－１人件費単価計算書'!$B$16:$H$76,4,FALSE),"")</f>
        <v/>
      </c>
      <c r="D23" s="6"/>
      <c r="E23" s="82" t="str">
        <f t="shared" si="0"/>
        <v/>
      </c>
    </row>
    <row r="24" spans="1:5" ht="39" customHeight="1">
      <c r="A24" s="9"/>
      <c r="B24" s="9"/>
      <c r="C24" s="82" t="str">
        <f>IFERROR(VLOOKUP(B24,'別添２－１人件費単価計算書'!$B$16:$H$76,4,FALSE),"")</f>
        <v/>
      </c>
      <c r="D24" s="6"/>
      <c r="E24" s="82" t="str">
        <f t="shared" si="0"/>
        <v/>
      </c>
    </row>
    <row r="25" spans="1:5" ht="39" customHeight="1">
      <c r="A25" s="9"/>
      <c r="B25" s="9"/>
      <c r="C25" s="82" t="str">
        <f>IFERROR(VLOOKUP(B25,'別添２－１人件費単価計算書'!$B$16:$H$76,4,FALSE),"")</f>
        <v/>
      </c>
      <c r="D25" s="6"/>
      <c r="E25" s="82" t="str">
        <f t="shared" si="0"/>
        <v/>
      </c>
    </row>
    <row r="26" spans="1:5" ht="39" customHeight="1">
      <c r="A26" s="9"/>
      <c r="B26" s="9"/>
      <c r="C26" s="82" t="str">
        <f>IFERROR(VLOOKUP(B26,'別添２－１人件費単価計算書'!$B$16:$H$76,4,FALSE),"")</f>
        <v/>
      </c>
      <c r="D26" s="6"/>
      <c r="E26" s="82" t="str">
        <f t="shared" si="0"/>
        <v/>
      </c>
    </row>
    <row r="27" spans="1:5" ht="39" customHeight="1">
      <c r="A27" s="9"/>
      <c r="B27" s="9"/>
      <c r="C27" s="82" t="str">
        <f>IFERROR(VLOOKUP(B27,'別添２－１人件費単価計算書'!$B$16:$H$76,4,FALSE),"")</f>
        <v/>
      </c>
      <c r="D27" s="6"/>
      <c r="E27" s="82" t="str">
        <f t="shared" si="0"/>
        <v/>
      </c>
    </row>
    <row r="28" spans="1:5" ht="39" customHeight="1">
      <c r="A28" s="9"/>
      <c r="B28" s="9"/>
      <c r="C28" s="82" t="str">
        <f>IFERROR(VLOOKUP(B28,'別添２－１人件費単価計算書'!$B$16:$H$76,4,FALSE),"")</f>
        <v/>
      </c>
      <c r="D28" s="6"/>
      <c r="E28" s="82" t="str">
        <f t="shared" si="0"/>
        <v/>
      </c>
    </row>
    <row r="29" spans="1:5" ht="39" customHeight="1">
      <c r="A29" s="9"/>
      <c r="B29" s="9"/>
      <c r="C29" s="82" t="str">
        <f>IFERROR(VLOOKUP(B29,'別添２－１人件費単価計算書'!$B$16:$H$76,4,FALSE),"")</f>
        <v/>
      </c>
      <c r="D29" s="6"/>
      <c r="E29" s="82" t="str">
        <f t="shared" si="0"/>
        <v/>
      </c>
    </row>
    <row r="30" spans="1:5" ht="39" customHeight="1">
      <c r="A30" s="9"/>
      <c r="B30" s="9"/>
      <c r="C30" s="82" t="str">
        <f>IFERROR(VLOOKUP(B30,'別添２－１人件費単価計算書'!$B$16:$H$76,4,FALSE),"")</f>
        <v/>
      </c>
      <c r="D30" s="6"/>
      <c r="E30" s="82" t="str">
        <f t="shared" si="0"/>
        <v/>
      </c>
    </row>
    <row r="31" spans="1:5" ht="39" customHeight="1">
      <c r="A31" s="10"/>
      <c r="B31" s="10"/>
      <c r="C31" s="83" t="str">
        <f>IFERROR(VLOOKUP(B31,'別添２－１人件費単価計算書'!$B$16:$H$76,4,FALSE),"")</f>
        <v/>
      </c>
      <c r="D31" s="7"/>
      <c r="E31" s="83" t="str">
        <f t="shared" si="0"/>
        <v/>
      </c>
    </row>
  </sheetData>
  <sheetProtection algorithmName="SHA-512" hashValue="UuN4GDvIi4ly9dkocEv1LBeV1NbIGucQBz8LkQPSYxcXzkUd9VJMgo13LLZtzeRQ8GXNNj142KbirzUDIF9ntQ==" saltValue="skW3s3eLuk7mDxrPIi64UQ==" spinCount="100000" sheet="1" objects="1" scenarios="1"/>
  <mergeCells count="1">
    <mergeCell ref="F8:M9"/>
  </mergeCells>
  <phoneticPr fontId="3"/>
  <conditionalFormatting sqref="A8:B31 D8:D31">
    <cfRule type="cellIs" dxfId="0" priority="1" operator="equal">
      <formula>""</formula>
    </cfRule>
  </conditionalFormatting>
  <printOptions horizontalCentered="1"/>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067FCD-EF90-47C2-8C3E-A441C341316A}">
          <x14:formula1>
            <xm:f>プルダウン!$C$7:$C$47</xm:f>
          </x14:formula1>
          <xm:sqref>B8:B31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51"/>
  <sheetViews>
    <sheetView zoomScale="90" zoomScaleNormal="90" workbookViewId="0">
      <selection activeCell="F14" sqref="F14"/>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350</v>
      </c>
      <c r="D2" s="4">
        <v>470</v>
      </c>
      <c r="G2" s="3">
        <v>1</v>
      </c>
      <c r="I2" s="4">
        <v>470</v>
      </c>
      <c r="J2" s="2">
        <v>1</v>
      </c>
      <c r="L2" s="4">
        <v>84420</v>
      </c>
    </row>
    <row r="3" spans="2:12">
      <c r="B3" s="2">
        <v>2</v>
      </c>
      <c r="C3" s="4">
        <v>410</v>
      </c>
      <c r="D3" s="4">
        <v>550</v>
      </c>
      <c r="G3" s="3">
        <v>84420</v>
      </c>
      <c r="I3" s="4">
        <v>550</v>
      </c>
      <c r="J3" s="2">
        <v>2</v>
      </c>
      <c r="L3" s="4">
        <v>97820</v>
      </c>
    </row>
    <row r="4" spans="2:12">
      <c r="B4" s="2">
        <v>3</v>
      </c>
      <c r="C4" s="4">
        <v>470</v>
      </c>
      <c r="D4" s="4">
        <v>630</v>
      </c>
      <c r="G4" s="3">
        <v>97820</v>
      </c>
      <c r="I4" s="4">
        <v>630</v>
      </c>
      <c r="J4" s="2">
        <v>3</v>
      </c>
      <c r="L4" s="4">
        <v>111220</v>
      </c>
    </row>
    <row r="5" spans="2:12">
      <c r="B5" s="2">
        <v>4</v>
      </c>
      <c r="C5" s="4">
        <v>530</v>
      </c>
      <c r="D5" s="4">
        <v>710</v>
      </c>
      <c r="G5" s="3">
        <v>111220</v>
      </c>
      <c r="I5" s="4">
        <v>710</v>
      </c>
      <c r="J5" s="2">
        <v>4</v>
      </c>
      <c r="L5" s="4">
        <v>124620</v>
      </c>
    </row>
    <row r="6" spans="2:12">
      <c r="B6" s="2">
        <v>5</v>
      </c>
      <c r="C6" s="4">
        <v>590</v>
      </c>
      <c r="D6" s="4">
        <v>790</v>
      </c>
      <c r="G6" s="3">
        <v>124620</v>
      </c>
      <c r="I6" s="4">
        <v>790</v>
      </c>
      <c r="J6" s="2">
        <v>5</v>
      </c>
      <c r="L6" s="4">
        <v>135340</v>
      </c>
    </row>
    <row r="7" spans="2:12">
      <c r="B7" s="2">
        <v>6</v>
      </c>
      <c r="C7" s="4">
        <v>630</v>
      </c>
      <c r="D7" s="4">
        <v>840</v>
      </c>
      <c r="G7" s="3">
        <v>135340</v>
      </c>
      <c r="I7" s="4">
        <v>840</v>
      </c>
      <c r="J7" s="2">
        <v>6</v>
      </c>
      <c r="L7" s="4">
        <v>143380</v>
      </c>
    </row>
    <row r="8" spans="2:12">
      <c r="B8" s="2">
        <v>7</v>
      </c>
      <c r="C8" s="4">
        <v>660</v>
      </c>
      <c r="D8" s="4">
        <v>890</v>
      </c>
      <c r="G8" s="3">
        <v>143380</v>
      </c>
      <c r="I8" s="4">
        <v>890</v>
      </c>
      <c r="J8" s="2">
        <v>7</v>
      </c>
      <c r="L8" s="4">
        <v>152760</v>
      </c>
    </row>
    <row r="9" spans="2:12">
      <c r="B9" s="2">
        <v>8</v>
      </c>
      <c r="C9" s="4">
        <v>710</v>
      </c>
      <c r="D9" s="4">
        <v>950</v>
      </c>
      <c r="G9" s="3">
        <v>152760</v>
      </c>
      <c r="I9" s="4">
        <v>950</v>
      </c>
      <c r="J9" s="2">
        <v>8</v>
      </c>
      <c r="L9" s="4">
        <v>163480</v>
      </c>
    </row>
    <row r="10" spans="2:12">
      <c r="B10" s="2">
        <v>9</v>
      </c>
      <c r="C10" s="4">
        <v>760</v>
      </c>
      <c r="D10" s="4">
        <v>1020</v>
      </c>
      <c r="G10" s="3">
        <v>163480</v>
      </c>
      <c r="I10" s="4">
        <v>1020</v>
      </c>
      <c r="J10" s="2">
        <v>9</v>
      </c>
      <c r="L10" s="4">
        <v>174200</v>
      </c>
    </row>
    <row r="11" spans="2:12">
      <c r="B11" s="2">
        <v>10</v>
      </c>
      <c r="C11" s="4">
        <v>810</v>
      </c>
      <c r="D11" s="4">
        <v>1080</v>
      </c>
      <c r="G11" s="3">
        <v>174200</v>
      </c>
      <c r="I11" s="4">
        <v>1080</v>
      </c>
      <c r="J11" s="2">
        <v>10</v>
      </c>
      <c r="L11" s="4">
        <v>184920</v>
      </c>
    </row>
    <row r="12" spans="2:12">
      <c r="B12" s="2">
        <v>11</v>
      </c>
      <c r="C12" s="4">
        <v>860</v>
      </c>
      <c r="D12" s="4">
        <v>1150</v>
      </c>
      <c r="G12" s="3">
        <v>184920</v>
      </c>
      <c r="I12" s="4">
        <v>1150</v>
      </c>
      <c r="J12" s="2">
        <v>11</v>
      </c>
      <c r="L12" s="4">
        <v>195640</v>
      </c>
    </row>
    <row r="13" spans="2:12">
      <c r="B13" s="2">
        <v>12</v>
      </c>
      <c r="C13" s="4">
        <v>910</v>
      </c>
      <c r="D13" s="4">
        <v>1210</v>
      </c>
      <c r="G13" s="3">
        <v>195640</v>
      </c>
      <c r="I13" s="4">
        <v>1210</v>
      </c>
      <c r="J13" s="2">
        <v>12</v>
      </c>
      <c r="L13" s="4">
        <v>207700</v>
      </c>
    </row>
    <row r="14" spans="2:12">
      <c r="B14" s="2">
        <v>13</v>
      </c>
      <c r="C14" s="4">
        <v>970</v>
      </c>
      <c r="D14" s="4">
        <v>1300</v>
      </c>
      <c r="G14" s="3">
        <v>207700</v>
      </c>
      <c r="I14" s="4">
        <v>1300</v>
      </c>
      <c r="J14" s="2">
        <v>13</v>
      </c>
      <c r="L14" s="4">
        <v>221100</v>
      </c>
    </row>
    <row r="15" spans="2:12">
      <c r="B15" s="2">
        <v>14</v>
      </c>
      <c r="C15" s="4">
        <v>1030</v>
      </c>
      <c r="D15" s="4">
        <v>1380</v>
      </c>
      <c r="G15" s="3">
        <v>221100</v>
      </c>
      <c r="I15" s="4">
        <v>1380</v>
      </c>
      <c r="J15" s="2">
        <v>14</v>
      </c>
      <c r="L15" s="4">
        <v>234500</v>
      </c>
    </row>
    <row r="16" spans="2:12">
      <c r="B16" s="2">
        <v>15</v>
      </c>
      <c r="C16" s="4">
        <v>1090</v>
      </c>
      <c r="D16" s="4">
        <v>1460</v>
      </c>
      <c r="G16" s="3">
        <v>234500</v>
      </c>
      <c r="I16" s="4">
        <v>1460</v>
      </c>
      <c r="J16" s="2">
        <v>15</v>
      </c>
      <c r="L16" s="4">
        <v>247900</v>
      </c>
    </row>
    <row r="17" spans="2:12">
      <c r="B17" s="2">
        <v>16</v>
      </c>
      <c r="C17" s="4">
        <v>1150</v>
      </c>
      <c r="D17" s="4">
        <v>1540</v>
      </c>
      <c r="G17" s="3">
        <v>247900</v>
      </c>
      <c r="I17" s="4">
        <v>1540</v>
      </c>
      <c r="J17" s="2">
        <v>16</v>
      </c>
      <c r="L17" s="4">
        <v>261300</v>
      </c>
    </row>
    <row r="18" spans="2:12">
      <c r="B18" s="2">
        <v>17</v>
      </c>
      <c r="C18" s="4">
        <v>1210</v>
      </c>
      <c r="D18" s="4">
        <v>1620</v>
      </c>
      <c r="G18" s="3">
        <v>261300</v>
      </c>
      <c r="I18" s="4">
        <v>1620</v>
      </c>
      <c r="J18" s="2">
        <v>17</v>
      </c>
      <c r="L18" s="4">
        <v>281400</v>
      </c>
    </row>
    <row r="19" spans="2:12">
      <c r="B19" s="2">
        <v>18</v>
      </c>
      <c r="C19" s="4">
        <v>1330</v>
      </c>
      <c r="D19" s="4">
        <v>1780</v>
      </c>
      <c r="G19" s="3">
        <v>281400</v>
      </c>
      <c r="I19" s="4">
        <v>1780</v>
      </c>
      <c r="J19" s="2">
        <v>18</v>
      </c>
      <c r="L19" s="4">
        <v>308200</v>
      </c>
    </row>
    <row r="20" spans="2:12">
      <c r="B20" s="2">
        <v>19</v>
      </c>
      <c r="C20" s="4">
        <v>1450</v>
      </c>
      <c r="D20" s="4">
        <v>1950</v>
      </c>
      <c r="G20" s="3">
        <v>308200</v>
      </c>
      <c r="I20" s="4">
        <v>1950</v>
      </c>
      <c r="J20" s="2">
        <v>19</v>
      </c>
      <c r="L20" s="4">
        <v>335000</v>
      </c>
    </row>
    <row r="21" spans="2:12">
      <c r="B21" s="2">
        <v>20</v>
      </c>
      <c r="C21" s="4">
        <v>1570</v>
      </c>
      <c r="D21" s="4">
        <v>2110</v>
      </c>
      <c r="G21" s="3">
        <v>335000</v>
      </c>
      <c r="I21" s="4">
        <v>2110</v>
      </c>
      <c r="J21" s="2">
        <v>20</v>
      </c>
      <c r="L21" s="4">
        <v>361800</v>
      </c>
    </row>
    <row r="22" spans="2:12">
      <c r="B22" s="2">
        <v>21</v>
      </c>
      <c r="C22" s="4">
        <v>1690</v>
      </c>
      <c r="D22" s="4">
        <v>2270</v>
      </c>
      <c r="G22" s="3">
        <v>361800</v>
      </c>
      <c r="I22" s="4">
        <v>2270</v>
      </c>
      <c r="J22" s="2">
        <v>21</v>
      </c>
      <c r="L22" s="4">
        <v>388600</v>
      </c>
    </row>
    <row r="23" spans="2:12">
      <c r="B23" s="2">
        <v>22</v>
      </c>
      <c r="C23" s="4">
        <v>1820</v>
      </c>
      <c r="D23" s="4">
        <v>2430</v>
      </c>
      <c r="G23" s="3">
        <v>388600</v>
      </c>
      <c r="I23" s="4">
        <v>2430</v>
      </c>
      <c r="J23" s="2">
        <v>22</v>
      </c>
      <c r="L23" s="4">
        <v>415400</v>
      </c>
    </row>
    <row r="24" spans="2:12">
      <c r="B24" s="2">
        <v>23</v>
      </c>
      <c r="C24" s="4">
        <v>1940</v>
      </c>
      <c r="D24" s="4">
        <v>2600</v>
      </c>
      <c r="G24" s="3">
        <v>415400</v>
      </c>
      <c r="I24" s="4">
        <v>2600</v>
      </c>
      <c r="J24" s="2">
        <v>23</v>
      </c>
      <c r="L24" s="4">
        <v>442200</v>
      </c>
    </row>
    <row r="25" spans="2:12">
      <c r="B25" s="2">
        <v>24</v>
      </c>
      <c r="C25" s="4">
        <v>2060</v>
      </c>
      <c r="D25" s="4">
        <v>2760</v>
      </c>
      <c r="G25" s="3">
        <v>442200</v>
      </c>
      <c r="I25" s="4">
        <v>2760</v>
      </c>
      <c r="J25" s="2">
        <v>24</v>
      </c>
      <c r="L25" s="4">
        <v>469000</v>
      </c>
    </row>
    <row r="26" spans="2:12">
      <c r="B26" s="2">
        <v>25</v>
      </c>
      <c r="C26" s="4">
        <v>2180</v>
      </c>
      <c r="D26" s="4">
        <v>2920</v>
      </c>
      <c r="G26" s="3">
        <v>469000</v>
      </c>
      <c r="I26" s="4">
        <v>2920</v>
      </c>
      <c r="J26" s="2">
        <v>25</v>
      </c>
      <c r="L26" s="4">
        <v>495800</v>
      </c>
    </row>
    <row r="27" spans="2:12">
      <c r="B27" s="2">
        <v>26</v>
      </c>
      <c r="C27" s="4">
        <v>2300</v>
      </c>
      <c r="D27" s="4">
        <v>3080</v>
      </c>
      <c r="G27" s="3">
        <v>495800</v>
      </c>
      <c r="I27" s="4">
        <v>3080</v>
      </c>
      <c r="J27" s="2">
        <v>26</v>
      </c>
      <c r="L27" s="4">
        <v>529300</v>
      </c>
    </row>
    <row r="28" spans="2:12">
      <c r="B28" s="2">
        <v>27</v>
      </c>
      <c r="C28" s="4">
        <v>2480</v>
      </c>
      <c r="D28" s="4">
        <v>3330</v>
      </c>
      <c r="G28" s="3">
        <v>529300</v>
      </c>
      <c r="I28" s="4">
        <v>3330</v>
      </c>
      <c r="J28" s="2">
        <v>27</v>
      </c>
      <c r="L28" s="4">
        <v>569500</v>
      </c>
    </row>
    <row r="29" spans="2:12">
      <c r="B29" s="2">
        <v>28</v>
      </c>
      <c r="C29" s="4">
        <v>2660</v>
      </c>
      <c r="D29" s="4">
        <v>3570</v>
      </c>
      <c r="G29" s="3">
        <v>569500</v>
      </c>
      <c r="I29" s="4">
        <v>3570</v>
      </c>
      <c r="J29" s="2">
        <v>28</v>
      </c>
      <c r="L29" s="4">
        <v>609700</v>
      </c>
    </row>
    <row r="30" spans="2:12">
      <c r="B30" s="2">
        <v>29</v>
      </c>
      <c r="C30" s="4">
        <v>2850</v>
      </c>
      <c r="D30" s="4">
        <v>3820</v>
      </c>
      <c r="G30" s="3">
        <v>609700</v>
      </c>
      <c r="I30" s="4">
        <v>3820</v>
      </c>
      <c r="J30" s="2">
        <v>29</v>
      </c>
      <c r="L30" s="4">
        <v>649900</v>
      </c>
    </row>
    <row r="31" spans="2:12">
      <c r="B31" s="2">
        <v>30</v>
      </c>
      <c r="C31" s="4">
        <v>3030</v>
      </c>
      <c r="D31" s="4">
        <v>4060</v>
      </c>
      <c r="G31" s="3">
        <v>649900</v>
      </c>
      <c r="I31" s="4">
        <v>4060</v>
      </c>
      <c r="J31" s="2">
        <v>30</v>
      </c>
      <c r="L31" s="4">
        <v>690100</v>
      </c>
    </row>
    <row r="32" spans="2:12">
      <c r="B32" s="2">
        <v>31</v>
      </c>
      <c r="C32" s="4">
        <v>3210</v>
      </c>
      <c r="D32" s="4">
        <v>4300</v>
      </c>
      <c r="G32" s="3">
        <v>690100</v>
      </c>
      <c r="I32" s="4">
        <v>4300</v>
      </c>
      <c r="J32" s="2">
        <v>31</v>
      </c>
      <c r="L32" s="4">
        <v>730300</v>
      </c>
    </row>
    <row r="33" spans="2:12">
      <c r="B33" s="2">
        <v>32</v>
      </c>
      <c r="C33" s="4">
        <v>3390</v>
      </c>
      <c r="D33" s="4">
        <v>4550</v>
      </c>
      <c r="G33" s="3">
        <v>730300</v>
      </c>
      <c r="I33" s="4">
        <v>4550</v>
      </c>
      <c r="J33" s="2">
        <v>32</v>
      </c>
      <c r="L33" s="4">
        <v>770500</v>
      </c>
    </row>
    <row r="34" spans="2:12">
      <c r="B34" s="2">
        <v>33</v>
      </c>
      <c r="C34" s="4">
        <v>3580</v>
      </c>
      <c r="D34" s="4">
        <v>4790</v>
      </c>
      <c r="G34" s="3">
        <v>770500</v>
      </c>
      <c r="I34" s="4">
        <v>4790</v>
      </c>
      <c r="J34" s="2">
        <v>33</v>
      </c>
      <c r="L34" s="4">
        <v>810700</v>
      </c>
    </row>
    <row r="35" spans="2:12">
      <c r="B35" s="2">
        <v>34</v>
      </c>
      <c r="C35" s="4">
        <v>3760</v>
      </c>
      <c r="D35" s="4">
        <v>5040</v>
      </c>
      <c r="G35" s="3">
        <v>810700</v>
      </c>
      <c r="I35" s="4">
        <v>5040</v>
      </c>
      <c r="J35" s="2">
        <v>34</v>
      </c>
      <c r="L35" s="4">
        <v>850900</v>
      </c>
    </row>
    <row r="36" spans="2:12">
      <c r="B36" s="2">
        <v>35</v>
      </c>
      <c r="C36" s="4">
        <v>3940</v>
      </c>
      <c r="D36" s="4">
        <v>5280</v>
      </c>
      <c r="G36" s="3">
        <v>850900</v>
      </c>
      <c r="I36" s="4">
        <v>5280</v>
      </c>
      <c r="J36" s="2">
        <v>35</v>
      </c>
      <c r="L36" s="4">
        <v>891100</v>
      </c>
    </row>
    <row r="37" spans="2:12">
      <c r="B37" s="2">
        <v>36</v>
      </c>
      <c r="C37" s="4">
        <v>4120</v>
      </c>
      <c r="D37" s="4">
        <v>5520</v>
      </c>
      <c r="G37" s="3">
        <v>891100</v>
      </c>
      <c r="I37" s="4">
        <v>5520</v>
      </c>
      <c r="J37" s="2">
        <v>36</v>
      </c>
      <c r="L37" s="4">
        <v>931300</v>
      </c>
    </row>
    <row r="38" spans="2:12">
      <c r="B38" s="2">
        <v>37</v>
      </c>
      <c r="C38" s="4">
        <v>4300</v>
      </c>
      <c r="D38" s="4">
        <v>5770</v>
      </c>
      <c r="G38" s="3">
        <v>931300</v>
      </c>
      <c r="I38" s="4">
        <v>5770</v>
      </c>
      <c r="J38" s="2">
        <v>37</v>
      </c>
      <c r="L38" s="4">
        <v>978200</v>
      </c>
    </row>
    <row r="39" spans="2:12">
      <c r="B39" s="2">
        <v>38</v>
      </c>
      <c r="C39" s="4">
        <v>4550</v>
      </c>
      <c r="D39" s="4">
        <v>6090</v>
      </c>
      <c r="G39" s="3">
        <v>978200</v>
      </c>
      <c r="I39" s="4">
        <v>6090</v>
      </c>
      <c r="J39" s="2">
        <v>38</v>
      </c>
      <c r="L39" s="4">
        <v>1031800</v>
      </c>
    </row>
    <row r="40" spans="2:12">
      <c r="B40" s="2">
        <v>39</v>
      </c>
      <c r="C40" s="4">
        <v>4790</v>
      </c>
      <c r="D40" s="4">
        <v>6420</v>
      </c>
      <c r="G40" s="3">
        <v>1031800</v>
      </c>
      <c r="I40" s="4">
        <v>6420</v>
      </c>
      <c r="J40" s="2">
        <v>39</v>
      </c>
      <c r="L40" s="4">
        <v>1085400</v>
      </c>
    </row>
    <row r="41" spans="2:12">
      <c r="B41" s="2">
        <v>40</v>
      </c>
      <c r="C41" s="4">
        <v>5030</v>
      </c>
      <c r="D41" s="4">
        <v>6740</v>
      </c>
      <c r="G41" s="3">
        <v>1085400</v>
      </c>
      <c r="I41" s="4">
        <v>6740</v>
      </c>
      <c r="J41" s="2">
        <v>40</v>
      </c>
      <c r="L41" s="4">
        <v>1145700</v>
      </c>
    </row>
    <row r="42" spans="2:12">
      <c r="B42" s="2">
        <v>41</v>
      </c>
      <c r="C42" s="4">
        <v>5330</v>
      </c>
      <c r="D42" s="4">
        <v>7150</v>
      </c>
      <c r="G42" s="3">
        <v>1145700</v>
      </c>
      <c r="I42" s="4">
        <v>7150</v>
      </c>
      <c r="J42" s="2">
        <v>41</v>
      </c>
      <c r="L42" s="4">
        <v>1212700</v>
      </c>
    </row>
    <row r="43" spans="2:12">
      <c r="B43" s="2">
        <v>42</v>
      </c>
      <c r="C43" s="4">
        <v>5640</v>
      </c>
      <c r="D43" s="4">
        <v>7560</v>
      </c>
      <c r="G43" s="3">
        <v>1212700</v>
      </c>
      <c r="I43" s="4">
        <v>7560</v>
      </c>
      <c r="J43" s="2">
        <v>42</v>
      </c>
      <c r="L43" s="4">
        <v>1279700</v>
      </c>
    </row>
    <row r="44" spans="2:12">
      <c r="B44" s="2">
        <v>43</v>
      </c>
      <c r="C44" s="4">
        <v>5940</v>
      </c>
      <c r="D44" s="4">
        <v>7960</v>
      </c>
      <c r="G44" s="3">
        <v>1279700</v>
      </c>
      <c r="I44" s="4">
        <v>7960</v>
      </c>
      <c r="J44" s="2">
        <v>43</v>
      </c>
      <c r="L44" s="4">
        <v>1346700</v>
      </c>
    </row>
    <row r="45" spans="2:12">
      <c r="B45" s="2">
        <v>44</v>
      </c>
      <c r="C45" s="4">
        <v>6250</v>
      </c>
      <c r="D45" s="4">
        <v>8370</v>
      </c>
      <c r="G45" s="3">
        <v>1346700</v>
      </c>
      <c r="I45" s="4">
        <v>8370</v>
      </c>
      <c r="J45" s="2">
        <v>44</v>
      </c>
      <c r="L45" s="4">
        <v>1413700</v>
      </c>
    </row>
    <row r="46" spans="2:12">
      <c r="B46" s="2">
        <v>45</v>
      </c>
      <c r="C46" s="4">
        <v>6610</v>
      </c>
      <c r="D46" s="4">
        <v>8860</v>
      </c>
      <c r="G46" s="3">
        <v>1413700</v>
      </c>
      <c r="I46" s="4">
        <v>8860</v>
      </c>
      <c r="J46" s="2">
        <v>45</v>
      </c>
      <c r="L46" s="4">
        <v>1494100</v>
      </c>
    </row>
    <row r="47" spans="2:12">
      <c r="B47" s="2">
        <v>46</v>
      </c>
      <c r="C47" s="4">
        <v>6970</v>
      </c>
      <c r="D47" s="4">
        <v>9350</v>
      </c>
      <c r="G47" s="3">
        <v>1494100</v>
      </c>
      <c r="I47" s="4">
        <v>9350</v>
      </c>
      <c r="J47" s="2">
        <v>46</v>
      </c>
      <c r="L47" s="4">
        <v>1574500</v>
      </c>
    </row>
    <row r="48" spans="2:12">
      <c r="B48" s="2">
        <v>47</v>
      </c>
      <c r="C48" s="4">
        <v>7340</v>
      </c>
      <c r="D48" s="4">
        <v>9830</v>
      </c>
      <c r="G48" s="3">
        <v>1574500</v>
      </c>
      <c r="I48" s="4">
        <v>9830</v>
      </c>
      <c r="J48" s="2">
        <v>47</v>
      </c>
      <c r="L48" s="4">
        <v>1654900</v>
      </c>
    </row>
    <row r="49" spans="2:12">
      <c r="B49" s="2">
        <v>48</v>
      </c>
      <c r="C49" s="4">
        <v>7700</v>
      </c>
      <c r="D49" s="4">
        <v>10320</v>
      </c>
      <c r="G49" s="3">
        <v>1654900</v>
      </c>
      <c r="I49" s="4">
        <v>10320</v>
      </c>
      <c r="J49" s="2">
        <v>48</v>
      </c>
      <c r="L49" s="4">
        <v>1735300</v>
      </c>
    </row>
    <row r="50" spans="2:12">
      <c r="B50" s="2">
        <v>49</v>
      </c>
      <c r="C50" s="4">
        <v>8070</v>
      </c>
      <c r="D50" s="4">
        <v>10810</v>
      </c>
      <c r="G50" s="3">
        <v>1735300</v>
      </c>
      <c r="I50" s="4">
        <v>10810</v>
      </c>
      <c r="J50" s="2">
        <v>49</v>
      </c>
      <c r="L50" s="4">
        <v>1815700</v>
      </c>
    </row>
    <row r="51" spans="2:12">
      <c r="B51" s="2">
        <v>50</v>
      </c>
      <c r="C51" s="4">
        <v>8430</v>
      </c>
      <c r="D51" s="4">
        <v>11300</v>
      </c>
      <c r="G51" s="3">
        <v>1815700</v>
      </c>
      <c r="I51" s="4">
        <v>11300</v>
      </c>
      <c r="J51" s="2">
        <v>50</v>
      </c>
      <c r="L51" s="4"/>
    </row>
  </sheetData>
  <phoneticPr fontId="3"/>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workbookViewId="0">
      <selection activeCell="E2" sqref="E2"/>
    </sheetView>
  </sheetViews>
  <sheetFormatPr defaultRowHeight="13.5"/>
  <cols>
    <col min="3" max="3" width="38.875" customWidth="1"/>
    <col min="6" max="6" width="32.5" customWidth="1"/>
  </cols>
  <sheetData>
    <row r="1" spans="1:6">
      <c r="E1" s="151" t="s">
        <v>37</v>
      </c>
    </row>
    <row r="2" spans="1:6">
      <c r="B2" t="s">
        <v>36</v>
      </c>
      <c r="C2" t="s">
        <v>44</v>
      </c>
      <c r="D2" t="s">
        <v>52</v>
      </c>
      <c r="E2" t="s">
        <v>53</v>
      </c>
    </row>
    <row r="3" spans="1:6">
      <c r="C3" t="s">
        <v>153</v>
      </c>
      <c r="E3" t="s">
        <v>54</v>
      </c>
    </row>
    <row r="4" spans="1:6">
      <c r="C4" s="8" t="s">
        <v>45</v>
      </c>
      <c r="E4" t="s">
        <v>55</v>
      </c>
    </row>
    <row r="5" spans="1:6">
      <c r="C5" t="s">
        <v>46</v>
      </c>
      <c r="E5" t="s">
        <v>57</v>
      </c>
    </row>
    <row r="7" spans="1:6">
      <c r="A7" t="s">
        <v>155</v>
      </c>
      <c r="B7">
        <v>0</v>
      </c>
      <c r="C7" s="5" t="str">
        <f>IFERROR(VLOOKUP(B7,'別添２－１人件費単価計算書'!$A$16:$H$67,2,FALSE),"")</f>
        <v/>
      </c>
      <c r="D7" t="s">
        <v>156</v>
      </c>
      <c r="E7">
        <v>0</v>
      </c>
      <c r="F7" s="5" t="str">
        <f>IFERROR(VLOOKUP(E7,#REF!,2,FALSE),"")</f>
        <v/>
      </c>
    </row>
    <row r="8" spans="1:6">
      <c r="B8">
        <v>1</v>
      </c>
      <c r="C8" s="5" t="str">
        <f>IFERROR(VLOOKUP(B8,'別添２－１人件費単価計算書'!$A$16:$H$67,2,FALSE),"")</f>
        <v/>
      </c>
      <c r="E8">
        <v>1</v>
      </c>
      <c r="F8" s="5" t="str">
        <f>IFERROR(VLOOKUP(E8,#REF!,2,FALSE),"")</f>
        <v/>
      </c>
    </row>
    <row r="9" spans="1:6">
      <c r="B9">
        <v>2</v>
      </c>
      <c r="C9" s="5" t="str">
        <f>IFERROR(VLOOKUP(B9,'別添２－１人件費単価計算書'!$A$16:$H$67,2,FALSE),"")</f>
        <v/>
      </c>
      <c r="E9">
        <v>2</v>
      </c>
      <c r="F9" s="5" t="str">
        <f>IFERROR(VLOOKUP(E9,#REF!,2,FALSE),"")</f>
        <v/>
      </c>
    </row>
    <row r="10" spans="1:6">
      <c r="B10">
        <v>3</v>
      </c>
      <c r="C10" s="5" t="str">
        <f>IFERROR(VLOOKUP(B10,'別添２－１人件費単価計算書'!$A$16:$H$67,2,FALSE),"")</f>
        <v/>
      </c>
      <c r="E10">
        <v>3</v>
      </c>
      <c r="F10" s="5" t="str">
        <f>IFERROR(VLOOKUP(E10,#REF!,2,FALSE),"")</f>
        <v/>
      </c>
    </row>
    <row r="11" spans="1:6">
      <c r="B11">
        <v>4</v>
      </c>
      <c r="C11" s="5" t="str">
        <f>IFERROR(VLOOKUP(B11,'別添２－１人件費単価計算書'!$A$16:$H$67,2,FALSE),"")</f>
        <v/>
      </c>
      <c r="E11">
        <v>4</v>
      </c>
      <c r="F11" s="5" t="str">
        <f>IFERROR(VLOOKUP(E11,#REF!,2,FALSE),"")</f>
        <v/>
      </c>
    </row>
    <row r="12" spans="1:6">
      <c r="B12">
        <v>5</v>
      </c>
      <c r="C12" s="5" t="str">
        <f>IFERROR(VLOOKUP(B12,'別添２－１人件費単価計算書'!$A$16:$H$67,2,FALSE),"")</f>
        <v/>
      </c>
      <c r="E12">
        <v>5</v>
      </c>
      <c r="F12" s="5" t="str">
        <f>IFERROR(VLOOKUP(E12,#REF!,2,FALSE),"")</f>
        <v/>
      </c>
    </row>
    <row r="13" spans="1:6">
      <c r="B13">
        <v>6</v>
      </c>
      <c r="C13" s="5" t="str">
        <f>IFERROR(VLOOKUP(B13,'別添２－１人件費単価計算書'!$A$16:$H$67,2,FALSE),"")</f>
        <v/>
      </c>
      <c r="E13">
        <v>6</v>
      </c>
      <c r="F13" s="5" t="str">
        <f>IFERROR(VLOOKUP(E13,#REF!,2,FALSE),"")</f>
        <v/>
      </c>
    </row>
    <row r="14" spans="1:6">
      <c r="B14">
        <v>7</v>
      </c>
      <c r="C14" s="5" t="str">
        <f>IFERROR(VLOOKUP(B14,'別添２－１人件費単価計算書'!$A$16:$H$67,2,FALSE),"")</f>
        <v/>
      </c>
      <c r="E14">
        <v>7</v>
      </c>
      <c r="F14" s="5" t="str">
        <f>IFERROR(VLOOKUP(E14,#REF!,2,FALSE),"")</f>
        <v/>
      </c>
    </row>
    <row r="15" spans="1:6">
      <c r="B15">
        <v>8</v>
      </c>
      <c r="C15" s="5" t="str">
        <f>IFERROR(VLOOKUP(B15,'別添２－１人件費単価計算書'!$A$16:$H$67,2,FALSE),"")</f>
        <v/>
      </c>
      <c r="E15">
        <v>8</v>
      </c>
      <c r="F15" s="5" t="str">
        <f>IFERROR(VLOOKUP(E15,#REF!,2,FALSE),"")</f>
        <v/>
      </c>
    </row>
    <row r="16" spans="1:6">
      <c r="B16">
        <v>9</v>
      </c>
      <c r="C16" s="5" t="str">
        <f>IFERROR(VLOOKUP(B16,'別添２－１人件費単価計算書'!$A$16:$H$67,2,FALSE),"")</f>
        <v/>
      </c>
      <c r="E16">
        <v>9</v>
      </c>
      <c r="F16" s="5" t="str">
        <f>IFERROR(VLOOKUP(E16,#REF!,2,FALSE),"")</f>
        <v/>
      </c>
    </row>
    <row r="17" spans="2:6">
      <c r="B17">
        <v>10</v>
      </c>
      <c r="C17" s="5" t="str">
        <f>IFERROR(VLOOKUP(B17,'別添２－１人件費単価計算書'!$A$16:$H$67,2,FALSE),"")</f>
        <v/>
      </c>
      <c r="E17">
        <v>10</v>
      </c>
      <c r="F17" s="5" t="str">
        <f>IFERROR(VLOOKUP(E17,#REF!,2,FALSE),"")</f>
        <v/>
      </c>
    </row>
    <row r="18" spans="2:6">
      <c r="B18">
        <v>11</v>
      </c>
      <c r="C18" s="5" t="str">
        <f>IFERROR(VLOOKUP(B18,'別添２－１人件費単価計算書'!$A$16:$H$67,2,FALSE),"")</f>
        <v/>
      </c>
      <c r="E18">
        <v>11</v>
      </c>
      <c r="F18" s="5" t="str">
        <f>IFERROR(VLOOKUP(E18,#REF!,2,FALSE),"")</f>
        <v/>
      </c>
    </row>
    <row r="19" spans="2:6">
      <c r="B19">
        <v>12</v>
      </c>
      <c r="C19" s="5" t="str">
        <f>IFERROR(VLOOKUP(B19,'別添２－１人件費単価計算書'!$A$16:$H$67,2,FALSE),"")</f>
        <v/>
      </c>
      <c r="E19">
        <v>12</v>
      </c>
      <c r="F19" s="5" t="str">
        <f>IFERROR(VLOOKUP(E19,#REF!,2,FALSE),"")</f>
        <v/>
      </c>
    </row>
    <row r="20" spans="2:6">
      <c r="B20">
        <v>13</v>
      </c>
      <c r="C20" s="5" t="str">
        <f>IFERROR(VLOOKUP(B20,'別添２－１人件費単価計算書'!$A$16:$H$67,2,FALSE),"")</f>
        <v/>
      </c>
      <c r="E20">
        <v>13</v>
      </c>
      <c r="F20" s="5" t="str">
        <f>IFERROR(VLOOKUP(E20,#REF!,2,FALSE),"")</f>
        <v/>
      </c>
    </row>
    <row r="21" spans="2:6">
      <c r="B21">
        <v>14</v>
      </c>
      <c r="C21" s="5" t="str">
        <f>IFERROR(VLOOKUP(B21,'別添２－１人件費単価計算書'!$A$16:$H$67,2,FALSE),"")</f>
        <v/>
      </c>
      <c r="E21">
        <v>14</v>
      </c>
      <c r="F21" s="5" t="str">
        <f>IFERROR(VLOOKUP(E21,#REF!,2,FALSE),"")</f>
        <v/>
      </c>
    </row>
    <row r="22" spans="2:6">
      <c r="B22">
        <v>15</v>
      </c>
      <c r="C22" s="5" t="str">
        <f>IFERROR(VLOOKUP(B22,'別添２－１人件費単価計算書'!$A$16:$H$67,2,FALSE),"")</f>
        <v/>
      </c>
      <c r="E22">
        <v>15</v>
      </c>
      <c r="F22" s="5" t="str">
        <f>IFERROR(VLOOKUP(E22,#REF!,2,FALSE),"")</f>
        <v/>
      </c>
    </row>
    <row r="23" spans="2:6">
      <c r="B23">
        <v>16</v>
      </c>
      <c r="C23" s="5" t="str">
        <f>IFERROR(VLOOKUP(B23,'別添２－１人件費単価計算書'!$A$16:$H$67,2,FALSE),"")</f>
        <v/>
      </c>
      <c r="E23">
        <v>16</v>
      </c>
      <c r="F23" s="5" t="str">
        <f>IFERROR(VLOOKUP(E23,#REF!,2,FALSE),"")</f>
        <v/>
      </c>
    </row>
    <row r="24" spans="2:6">
      <c r="B24">
        <v>17</v>
      </c>
      <c r="C24" s="5" t="str">
        <f>IFERROR(VLOOKUP(B24,'別添２－１人件費単価計算書'!$A$16:$H$67,2,FALSE),"")</f>
        <v/>
      </c>
      <c r="E24">
        <v>17</v>
      </c>
      <c r="F24" s="5" t="str">
        <f>IFERROR(VLOOKUP(E24,#REF!,2,FALSE),"")</f>
        <v/>
      </c>
    </row>
    <row r="25" spans="2:6">
      <c r="B25">
        <v>18</v>
      </c>
      <c r="C25" s="5" t="str">
        <f>IFERROR(VLOOKUP(B25,'別添２－１人件費単価計算書'!$A$16:$H$67,2,FALSE),"")</f>
        <v/>
      </c>
      <c r="E25">
        <v>18</v>
      </c>
      <c r="F25" s="5" t="str">
        <f>IFERROR(VLOOKUP(E25,#REF!,2,FALSE),"")</f>
        <v/>
      </c>
    </row>
    <row r="26" spans="2:6">
      <c r="B26">
        <v>19</v>
      </c>
      <c r="C26" s="5" t="str">
        <f>IFERROR(VLOOKUP(B26,'別添２－１人件費単価計算書'!$A$16:$H$67,2,FALSE),"")</f>
        <v/>
      </c>
      <c r="E26">
        <v>19</v>
      </c>
      <c r="F26" s="5" t="str">
        <f>IFERROR(VLOOKUP(E26,#REF!,2,FALSE),"")</f>
        <v/>
      </c>
    </row>
    <row r="27" spans="2:6">
      <c r="B27">
        <v>20</v>
      </c>
      <c r="C27" s="5" t="str">
        <f>IFERROR(VLOOKUP(B27,'別添２－１人件費単価計算書'!$A$16:$H$67,2,FALSE),"")</f>
        <v/>
      </c>
      <c r="E27">
        <v>20</v>
      </c>
      <c r="F27" s="5" t="str">
        <f>IFERROR(VLOOKUP(E27,#REF!,2,FALSE),"")</f>
        <v/>
      </c>
    </row>
    <row r="28" spans="2:6">
      <c r="B28">
        <v>21</v>
      </c>
      <c r="C28" s="5" t="str">
        <f>IFERROR(VLOOKUP(B28,'別添２－１人件費単価計算書'!$A$16:$H$67,2,FALSE),"")</f>
        <v/>
      </c>
      <c r="E28">
        <v>21</v>
      </c>
      <c r="F28" s="5" t="str">
        <f>IFERROR(VLOOKUP(E28,#REF!,2,FALSE),"")</f>
        <v/>
      </c>
    </row>
    <row r="29" spans="2:6">
      <c r="B29">
        <v>22</v>
      </c>
      <c r="C29" s="5" t="str">
        <f>IFERROR(VLOOKUP(B29,'別添２－１人件費単価計算書'!$A$16:$H$67,2,FALSE),"")</f>
        <v/>
      </c>
      <c r="E29">
        <v>22</v>
      </c>
      <c r="F29" s="5" t="str">
        <f>IFERROR(VLOOKUP(E29,#REF!,2,FALSE),"")</f>
        <v/>
      </c>
    </row>
    <row r="30" spans="2:6">
      <c r="B30">
        <v>23</v>
      </c>
      <c r="C30" s="5" t="str">
        <f>IFERROR(VLOOKUP(B30,'別添２－１人件費単価計算書'!$A$16:$H$67,2,FALSE),"")</f>
        <v/>
      </c>
      <c r="E30">
        <v>23</v>
      </c>
      <c r="F30" s="5" t="str">
        <f>IFERROR(VLOOKUP(E30,#REF!,2,FALSE),"")</f>
        <v/>
      </c>
    </row>
    <row r="31" spans="2:6">
      <c r="B31">
        <v>24</v>
      </c>
      <c r="C31" s="5" t="str">
        <f>IFERROR(VLOOKUP(B31,'別添２－１人件費単価計算書'!$A$16:$H$67,2,FALSE),"")</f>
        <v/>
      </c>
      <c r="E31">
        <v>24</v>
      </c>
      <c r="F31" s="5" t="str">
        <f>IFERROR(VLOOKUP(E31,#REF!,2,FALSE),"")</f>
        <v/>
      </c>
    </row>
    <row r="32" spans="2:6">
      <c r="B32">
        <v>25</v>
      </c>
      <c r="C32" s="5" t="str">
        <f>IFERROR(VLOOKUP(B32,'別添２－１人件費単価計算書'!$A$16:$H$67,2,FALSE),"")</f>
        <v/>
      </c>
      <c r="E32">
        <v>25</v>
      </c>
      <c r="F32" s="5" t="str">
        <f>IFERROR(VLOOKUP(E32,#REF!,2,FALSE),"")</f>
        <v/>
      </c>
    </row>
    <row r="33" spans="2:6">
      <c r="B33">
        <v>26</v>
      </c>
      <c r="C33" s="5" t="str">
        <f>IFERROR(VLOOKUP(B33,'別添２－１人件費単価計算書'!$A$16:$H$67,2,FALSE),"")</f>
        <v/>
      </c>
      <c r="E33">
        <v>26</v>
      </c>
      <c r="F33" s="5" t="str">
        <f>IFERROR(VLOOKUP(E33,#REF!,2,FALSE),"")</f>
        <v/>
      </c>
    </row>
    <row r="34" spans="2:6">
      <c r="B34">
        <v>27</v>
      </c>
      <c r="C34" s="5" t="str">
        <f>IFERROR(VLOOKUP(B34,'別添２－１人件費単価計算書'!$A$16:$H$67,2,FALSE),"")</f>
        <v/>
      </c>
      <c r="E34">
        <v>27</v>
      </c>
      <c r="F34" s="5" t="str">
        <f>IFERROR(VLOOKUP(E34,#REF!,2,FALSE),"")</f>
        <v/>
      </c>
    </row>
    <row r="35" spans="2:6">
      <c r="B35">
        <v>28</v>
      </c>
      <c r="C35" s="5" t="str">
        <f>IFERROR(VLOOKUP(B35,'別添２－１人件費単価計算書'!$A$16:$H$67,2,FALSE),"")</f>
        <v/>
      </c>
      <c r="E35">
        <v>28</v>
      </c>
      <c r="F35" s="5" t="str">
        <f>IFERROR(VLOOKUP(E35,#REF!,2,FALSE),"")</f>
        <v/>
      </c>
    </row>
    <row r="36" spans="2:6">
      <c r="B36">
        <v>29</v>
      </c>
      <c r="C36" s="5" t="str">
        <f>IFERROR(VLOOKUP(B36,'別添２－１人件費単価計算書'!$A$16:$H$67,2,FALSE),"")</f>
        <v/>
      </c>
      <c r="E36">
        <v>29</v>
      </c>
      <c r="F36" s="5" t="str">
        <f>IFERROR(VLOOKUP(E36,#REF!,2,FALSE),"")</f>
        <v/>
      </c>
    </row>
    <row r="37" spans="2:6">
      <c r="B37">
        <v>30</v>
      </c>
      <c r="C37" s="5" t="str">
        <f>IFERROR(VLOOKUP(B37,'別添２－１人件費単価計算書'!$A$16:$H$67,2,FALSE),"")</f>
        <v/>
      </c>
      <c r="E37">
        <v>30</v>
      </c>
      <c r="F37" s="5" t="str">
        <f>IFERROR(VLOOKUP(E37,#REF!,2,FALSE),"")</f>
        <v/>
      </c>
    </row>
    <row r="38" spans="2:6">
      <c r="B38">
        <v>31</v>
      </c>
      <c r="C38" s="5" t="str">
        <f>IFERROR(VLOOKUP(B38,'別添２－１人件費単価計算書'!$A$16:$H$67,2,FALSE),"")</f>
        <v/>
      </c>
      <c r="E38">
        <v>31</v>
      </c>
      <c r="F38" s="5" t="str">
        <f>IFERROR(VLOOKUP(E38,#REF!,2,FALSE),"")</f>
        <v/>
      </c>
    </row>
    <row r="39" spans="2:6">
      <c r="B39">
        <v>32</v>
      </c>
      <c r="C39" s="5" t="str">
        <f>IFERROR(VLOOKUP(B39,'別添２－１人件費単価計算書'!$A$16:$H$67,2,FALSE),"")</f>
        <v/>
      </c>
      <c r="E39">
        <v>32</v>
      </c>
      <c r="F39" s="5" t="str">
        <f>IFERROR(VLOOKUP(E39,#REF!,2,FALSE),"")</f>
        <v/>
      </c>
    </row>
    <row r="40" spans="2:6">
      <c r="B40">
        <v>33</v>
      </c>
      <c r="C40" s="5" t="str">
        <f>IFERROR(VLOOKUP(B40,'別添２－１人件費単価計算書'!$A$16:$H$67,2,FALSE),"")</f>
        <v/>
      </c>
      <c r="E40">
        <v>33</v>
      </c>
      <c r="F40" s="5" t="str">
        <f>IFERROR(VLOOKUP(E40,#REF!,2,FALSE),"")</f>
        <v/>
      </c>
    </row>
    <row r="41" spans="2:6">
      <c r="B41">
        <v>34</v>
      </c>
      <c r="C41" s="5" t="str">
        <f>IFERROR(VLOOKUP(B41,'別添２－１人件費単価計算書'!$A$16:$H$67,2,FALSE),"")</f>
        <v/>
      </c>
      <c r="E41">
        <v>34</v>
      </c>
      <c r="F41" s="5" t="str">
        <f>IFERROR(VLOOKUP(E41,#REF!,2,FALSE),"")</f>
        <v/>
      </c>
    </row>
    <row r="42" spans="2:6">
      <c r="B42">
        <v>35</v>
      </c>
      <c r="C42" s="5" t="str">
        <f>IFERROR(VLOOKUP(B42,'別添２－１人件費単価計算書'!$A$16:$H$67,2,FALSE),"")</f>
        <v/>
      </c>
      <c r="E42">
        <v>35</v>
      </c>
      <c r="F42" s="5" t="str">
        <f>IFERROR(VLOOKUP(E42,#REF!,2,FALSE),"")</f>
        <v/>
      </c>
    </row>
    <row r="43" spans="2:6">
      <c r="B43">
        <v>36</v>
      </c>
      <c r="C43" s="5" t="str">
        <f>IFERROR(VLOOKUP(B43,'別添２－１人件費単価計算書'!$A$16:$H$67,2,FALSE),"")</f>
        <v/>
      </c>
      <c r="E43">
        <v>36</v>
      </c>
      <c r="F43" s="5" t="str">
        <f>IFERROR(VLOOKUP(E43,#REF!,2,FALSE),"")</f>
        <v/>
      </c>
    </row>
    <row r="44" spans="2:6">
      <c r="B44">
        <v>37</v>
      </c>
      <c r="C44" s="5" t="str">
        <f>IFERROR(VLOOKUP(B44,'別添２－１人件費単価計算書'!$A$16:$H$67,2,FALSE),"")</f>
        <v/>
      </c>
      <c r="E44">
        <v>37</v>
      </c>
      <c r="F44" s="5" t="str">
        <f>IFERROR(VLOOKUP(E44,#REF!,2,FALSE),"")</f>
        <v/>
      </c>
    </row>
    <row r="45" spans="2:6">
      <c r="B45">
        <v>38</v>
      </c>
      <c r="C45" s="5" t="str">
        <f>IFERROR(VLOOKUP(B45,'別添２－１人件費単価計算書'!$A$16:$H$67,2,FALSE),"")</f>
        <v/>
      </c>
      <c r="E45">
        <v>38</v>
      </c>
      <c r="F45" s="5" t="str">
        <f>IFERROR(VLOOKUP(E45,#REF!,2,FALSE),"")</f>
        <v/>
      </c>
    </row>
    <row r="46" spans="2:6">
      <c r="B46">
        <v>39</v>
      </c>
      <c r="C46" s="5" t="str">
        <f>IFERROR(VLOOKUP(B46,'別添２－１人件費単価計算書'!$A$16:$H$67,2,FALSE),"")</f>
        <v/>
      </c>
      <c r="E46">
        <v>39</v>
      </c>
      <c r="F46" s="5" t="str">
        <f>IFERROR(VLOOKUP(E46,#REF!,2,FALSE),"")</f>
        <v/>
      </c>
    </row>
    <row r="47" spans="2:6">
      <c r="B47">
        <v>40</v>
      </c>
      <c r="E47">
        <v>40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提出書類一覧</vt:lpstr>
      <vt:lpstr>別添１　事業者基本情報</vt:lpstr>
      <vt:lpstr>別添２　支出計画書</vt:lpstr>
      <vt:lpstr>様式第１　交付申請書</vt:lpstr>
      <vt:lpstr>別添　役員名簿</vt:lpstr>
      <vt:lpstr>別添２－１人件費単価計算書</vt:lpstr>
      <vt:lpstr>別添２－2人件費計算根拠</vt:lpstr>
      <vt:lpstr>健保等級単価一覧表</vt:lpstr>
      <vt:lpstr>プルダウン</vt:lpstr>
      <vt:lpstr>提出書類一覧!Print_Area</vt:lpstr>
      <vt:lpstr>'別添　役員名簿'!Print_Area</vt:lpstr>
      <vt:lpstr>'別添１　事業者基本情報'!Print_Area</vt:lpstr>
      <vt:lpstr>'別添２　支出計画書'!Print_Area</vt:lpstr>
      <vt:lpstr>'別添２－１人件費単価計算書'!Print_Area</vt:lpstr>
      <vt:lpstr>'別添２－2人件費計算根拠'!Print_Area</vt:lpstr>
      <vt:lpstr>'様式第１　交付申請書'!Print_Area</vt:lpstr>
      <vt:lpstr>'別添２　支出計画書'!Print_Titles</vt:lpstr>
      <vt:lpstr>'別添２－2人件費計算根拠'!Print_Titles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2020-06-24T05:49:42Z</dcterms:created>
  <dcterms:modified xsi:type="dcterms:W3CDTF">2020-06-24T07:22:00Z</dcterms:modified>
</cp:coreProperties>
</file>