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/>
  <xr:revisionPtr revIDLastSave="0" documentId="13_ncr:1_{BD5D20E5-71B4-4C11-9C47-FD0D81D4E3C5}" xr6:coauthVersionLast="47" xr6:coauthVersionMax="47" xr10:uidLastSave="{00000000-0000-0000-0000-000000000000}"/>
  <workbookProtection workbookAlgorithmName="SHA-512" workbookHashValue="YqPAfy5I6mVAcju1vIT9e8LatX016/mgguvn5ri/ewRWEMWj6syZt3bTU7yGcX3y+YJRs+2QSd4yY9CiK2UbgQ==" workbookSaltValue="ZQu+WbqEoONez4AZl/+mRg==" workbookSpinCount="100000" lockStructure="1"/>
  <bookViews>
    <workbookView xWindow="-96" yWindow="-96" windowWidth="23232" windowHeight="13872" tabRatio="623" xr2:uid="{00000000-000D-0000-FFFF-FFFF00000000}"/>
  </bookViews>
  <sheets>
    <sheet name="入力例" sheetId="23" r:id="rId1"/>
    <sheet name="新規登録用" sheetId="18" r:id="rId2"/>
    <sheet name="基準値" sheetId="20" r:id="rId3"/>
    <sheet name="登録申請メールテンプレート" sheetId="24" r:id="rId4"/>
    <sheet name="※編集不可※選択項目" sheetId="19" state="hidden" r:id="rId5"/>
  </sheets>
  <externalReferences>
    <externalReference r:id="rId6"/>
    <externalReference r:id="rId7"/>
  </externalReferences>
  <definedNames>
    <definedName name="_" localSheetId="1">新規登録用!#REF!</definedName>
    <definedName name="_" localSheetId="3">#REF!</definedName>
    <definedName name="_" localSheetId="0">入力例!#REF!</definedName>
    <definedName name="_">#REF!</definedName>
    <definedName name="_xlnm._FilterDatabase" localSheetId="1" hidden="1">新規登録用!$A$10:$AH$10</definedName>
    <definedName name="_xlnm._FilterDatabase" localSheetId="0" hidden="1">入力例!$A$10:$AG$10</definedName>
    <definedName name="_xlnm.Print_Area" localSheetId="2">基準値!$A$1:$W$22</definedName>
    <definedName name="_xlnm.Print_Area" localSheetId="1">新規登録用!$A$1:$AH$61</definedName>
    <definedName name="_xlnm.Print_Area" localSheetId="3">登録申請メールテンプレート!$A$1:$B$27</definedName>
    <definedName name="_xlnm.Print_Area" localSheetId="0">入力例!$A$1:$AH$46</definedName>
    <definedName name="_xlnm.Print_Titles" localSheetId="1">新規登録用!$1:$10</definedName>
    <definedName name="_xlnm.Print_Titles" localSheetId="0">入力例!$1:$10</definedName>
    <definedName name="工業会" localSheetId="3">[1]製品型番リスト管理表!$AY$5:$AY$8</definedName>
    <definedName name="工業会">[1]製品型番リスト管理表!$AY$5:$AY$8</definedName>
    <definedName name="無効化" localSheetId="3">[2]型番リスト!$AQ:$AQ</definedName>
    <definedName name="無効化">[2]型番リスト!$AQ:$AQ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V15" i="23" l="1"/>
  <c r="V16" i="23"/>
  <c r="V17" i="23"/>
  <c r="V18" i="23"/>
  <c r="V19" i="23"/>
  <c r="V20" i="23"/>
  <c r="V21" i="23"/>
  <c r="V22" i="23"/>
  <c r="V23" i="23"/>
  <c r="V24" i="23"/>
  <c r="V25" i="23"/>
  <c r="V26" i="23"/>
  <c r="V27" i="23"/>
  <c r="V28" i="23"/>
  <c r="V29" i="23"/>
  <c r="V30" i="23"/>
  <c r="V31" i="23"/>
  <c r="V32" i="23"/>
  <c r="V33" i="23"/>
  <c r="V34" i="23"/>
  <c r="V35" i="23"/>
  <c r="V36" i="23"/>
  <c r="V37" i="23"/>
  <c r="V38" i="23"/>
  <c r="V39" i="23"/>
  <c r="V40" i="23"/>
  <c r="V41" i="23"/>
  <c r="V42" i="23"/>
  <c r="V43" i="23"/>
  <c r="V44" i="23"/>
  <c r="V45" i="23"/>
  <c r="V46" i="23"/>
  <c r="V14" i="23"/>
  <c r="V13" i="23"/>
  <c r="V12" i="23"/>
  <c r="S61" i="18"/>
  <c r="S60" i="18"/>
  <c r="S59" i="18"/>
  <c r="S58" i="18"/>
  <c r="S57" i="18"/>
  <c r="S56" i="18"/>
  <c r="S55" i="18"/>
  <c r="S54" i="18"/>
  <c r="S53" i="18"/>
  <c r="S52" i="18"/>
  <c r="S51" i="18"/>
  <c r="S50" i="18"/>
  <c r="S49" i="18"/>
  <c r="S48" i="18"/>
  <c r="S47" i="18"/>
  <c r="S46" i="18"/>
  <c r="S45" i="18"/>
  <c r="S44" i="18"/>
  <c r="S43" i="18"/>
  <c r="S42" i="18"/>
  <c r="S41" i="18"/>
  <c r="S40" i="18"/>
  <c r="S39" i="18"/>
  <c r="S38" i="18"/>
  <c r="S37" i="18"/>
  <c r="S36" i="18"/>
  <c r="S35" i="18"/>
  <c r="S34" i="18"/>
  <c r="S33" i="18"/>
  <c r="S32" i="18"/>
  <c r="S31" i="18"/>
  <c r="S30" i="18"/>
  <c r="S29" i="18"/>
  <c r="S28" i="18"/>
  <c r="S27" i="18"/>
  <c r="S26" i="18"/>
  <c r="S25" i="18"/>
  <c r="S24" i="18"/>
  <c r="S23" i="18"/>
  <c r="S22" i="18"/>
  <c r="S21" i="18"/>
  <c r="S20" i="18"/>
  <c r="S19" i="18"/>
  <c r="S18" i="18"/>
  <c r="S17" i="18"/>
  <c r="S16" i="18"/>
  <c r="S15" i="18"/>
  <c r="S14" i="18"/>
  <c r="S13" i="18"/>
  <c r="S12" i="18"/>
  <c r="S41" i="23"/>
  <c r="S42" i="23"/>
  <c r="S43" i="23"/>
  <c r="S44" i="23"/>
  <c r="S45" i="23"/>
  <c r="S46" i="23"/>
  <c r="S40" i="23"/>
  <c r="S39" i="23"/>
  <c r="S38" i="23"/>
  <c r="S37" i="23"/>
  <c r="S36" i="23"/>
  <c r="S35" i="23"/>
  <c r="S34" i="23"/>
  <c r="S33" i="23"/>
  <c r="S32" i="23"/>
  <c r="S31" i="23"/>
  <c r="S30" i="23"/>
  <c r="S29" i="23"/>
  <c r="S28" i="23"/>
  <c r="S27" i="23"/>
  <c r="S26" i="23"/>
  <c r="S25" i="23"/>
  <c r="S24" i="23"/>
  <c r="S23" i="23"/>
  <c r="S22" i="23"/>
  <c r="S21" i="23"/>
  <c r="S20" i="23"/>
  <c r="S19" i="23"/>
  <c r="S18" i="23"/>
  <c r="S17" i="23"/>
  <c r="S16" i="23"/>
  <c r="S15" i="23"/>
  <c r="S14" i="23"/>
  <c r="S13" i="23"/>
  <c r="S12" i="23"/>
  <c r="AF40" i="23" l="1"/>
  <c r="AG40" i="23" s="1"/>
  <c r="AE40" i="23"/>
  <c r="AD40" i="23"/>
  <c r="AA40" i="23"/>
  <c r="J40" i="23" s="1" a="1"/>
  <c r="O40" i="23"/>
  <c r="J40" i="23"/>
  <c r="AB40" i="23" s="1"/>
  <c r="H40" i="23"/>
  <c r="B40" i="23"/>
  <c r="D40" i="23" s="1"/>
  <c r="A40" i="23"/>
  <c r="AF39" i="23"/>
  <c r="AG39" i="23" s="1"/>
  <c r="AE39" i="23"/>
  <c r="AD39" i="23"/>
  <c r="AC39" i="23"/>
  <c r="N39" i="23" s="1"/>
  <c r="AA39" i="23"/>
  <c r="J39" i="23" s="1" a="1"/>
  <c r="J39" i="23" s="1"/>
  <c r="AB39" i="23" s="1"/>
  <c r="O39" i="23"/>
  <c r="H39" i="23"/>
  <c r="B39" i="23"/>
  <c r="E39" i="23" s="1"/>
  <c r="A39" i="23"/>
  <c r="AF38" i="23"/>
  <c r="AG38" i="23" s="1"/>
  <c r="AE38" i="23"/>
  <c r="AD38" i="23"/>
  <c r="AA38" i="23"/>
  <c r="J38" i="23" s="1" a="1"/>
  <c r="J38" i="23" s="1"/>
  <c r="AB38" i="23" s="1"/>
  <c r="O38" i="23"/>
  <c r="H38" i="23"/>
  <c r="B38" i="23"/>
  <c r="E38" i="23" s="1"/>
  <c r="A38" i="23"/>
  <c r="AF37" i="23"/>
  <c r="AG37" i="23" s="1"/>
  <c r="AE37" i="23"/>
  <c r="AD37" i="23"/>
  <c r="AA37" i="23"/>
  <c r="AC37" i="23" s="1"/>
  <c r="N37" i="23" s="1"/>
  <c r="AH37" i="23" s="1"/>
  <c r="O37" i="23"/>
  <c r="J37" i="23" a="1"/>
  <c r="J37" i="23" s="1"/>
  <c r="AB37" i="23" s="1"/>
  <c r="H37" i="23"/>
  <c r="B37" i="23"/>
  <c r="E37" i="23" s="1"/>
  <c r="A37" i="23"/>
  <c r="AF36" i="23"/>
  <c r="AG36" i="23" s="1"/>
  <c r="AE36" i="23"/>
  <c r="AD36" i="23"/>
  <c r="AA36" i="23"/>
  <c r="J36" i="23" s="1" a="1"/>
  <c r="J36" i="23" s="1"/>
  <c r="AB36" i="23" s="1"/>
  <c r="O36" i="23"/>
  <c r="H36" i="23"/>
  <c r="B36" i="23"/>
  <c r="E36" i="23" s="1"/>
  <c r="A36" i="23"/>
  <c r="AF35" i="23"/>
  <c r="AG35" i="23" s="1"/>
  <c r="AE35" i="23"/>
  <c r="AD35" i="23"/>
  <c r="AA35" i="23"/>
  <c r="AC35" i="23" s="1"/>
  <c r="N35" i="23" s="1"/>
  <c r="AH35" i="23" s="1"/>
  <c r="O35" i="23"/>
  <c r="J35" i="23" a="1"/>
  <c r="J35" i="23" s="1"/>
  <c r="AB35" i="23" s="1"/>
  <c r="H35" i="23"/>
  <c r="B35" i="23"/>
  <c r="E35" i="23" s="1"/>
  <c r="A35" i="23"/>
  <c r="AF34" i="23"/>
  <c r="AG34" i="23" s="1"/>
  <c r="AE34" i="23"/>
  <c r="AD34" i="23"/>
  <c r="AA34" i="23"/>
  <c r="J34" i="23" s="1" a="1"/>
  <c r="J34" i="23" s="1"/>
  <c r="AB34" i="23" s="1"/>
  <c r="O34" i="23"/>
  <c r="H34" i="23"/>
  <c r="B34" i="23"/>
  <c r="D34" i="23" s="1"/>
  <c r="A34" i="23"/>
  <c r="AF33" i="23"/>
  <c r="AG33" i="23" s="1"/>
  <c r="AE33" i="23"/>
  <c r="AD33" i="23"/>
  <c r="AA33" i="23"/>
  <c r="AC33" i="23" s="1"/>
  <c r="N33" i="23" s="1"/>
  <c r="AH33" i="23" s="1"/>
  <c r="O33" i="23"/>
  <c r="J33" i="23" a="1"/>
  <c r="J33" i="23" s="1"/>
  <c r="AB33" i="23" s="1"/>
  <c r="H33" i="23"/>
  <c r="B33" i="23"/>
  <c r="E33" i="23" s="1"/>
  <c r="A33" i="23"/>
  <c r="AF32" i="23"/>
  <c r="AG32" i="23" s="1"/>
  <c r="AE32" i="23"/>
  <c r="AD32" i="23"/>
  <c r="AA32" i="23"/>
  <c r="J32" i="23" s="1" a="1"/>
  <c r="O32" i="23"/>
  <c r="J32" i="23"/>
  <c r="AB32" i="23" s="1"/>
  <c r="H32" i="23"/>
  <c r="B32" i="23"/>
  <c r="E32" i="23" s="1"/>
  <c r="A32" i="23"/>
  <c r="AF31" i="23"/>
  <c r="AG31" i="23" s="1"/>
  <c r="AE31" i="23"/>
  <c r="AD31" i="23"/>
  <c r="AA31" i="23"/>
  <c r="AC31" i="23" s="1"/>
  <c r="N31" i="23" s="1"/>
  <c r="AH31" i="23" s="1"/>
  <c r="O31" i="23"/>
  <c r="J31" i="23" a="1"/>
  <c r="J31" i="23" s="1"/>
  <c r="AB31" i="23" s="1"/>
  <c r="H31" i="23"/>
  <c r="B31" i="23"/>
  <c r="E31" i="23" s="1"/>
  <c r="A31" i="23"/>
  <c r="AF30" i="23"/>
  <c r="AG30" i="23" s="1"/>
  <c r="AE30" i="23"/>
  <c r="AD30" i="23"/>
  <c r="AA30" i="23"/>
  <c r="J30" i="23" s="1" a="1"/>
  <c r="O30" i="23"/>
  <c r="J30" i="23"/>
  <c r="AB30" i="23" s="1"/>
  <c r="H30" i="23"/>
  <c r="B30" i="23"/>
  <c r="D30" i="23" s="1"/>
  <c r="A30" i="23"/>
  <c r="AF29" i="23"/>
  <c r="AG29" i="23" s="1"/>
  <c r="AE29" i="23"/>
  <c r="AD29" i="23"/>
  <c r="AA29" i="23"/>
  <c r="J29" i="23" s="1" a="1"/>
  <c r="J29" i="23" s="1"/>
  <c r="AB29" i="23" s="1"/>
  <c r="O29" i="23"/>
  <c r="H29" i="23"/>
  <c r="B29" i="23"/>
  <c r="E29" i="23" s="1"/>
  <c r="A29" i="23"/>
  <c r="AF28" i="23"/>
  <c r="AG28" i="23" s="1"/>
  <c r="AE28" i="23"/>
  <c r="AD28" i="23"/>
  <c r="AA28" i="23"/>
  <c r="J28" i="23" s="1" a="1"/>
  <c r="O28" i="23"/>
  <c r="J28" i="23"/>
  <c r="AB28" i="23" s="1"/>
  <c r="H28" i="23"/>
  <c r="B28" i="23"/>
  <c r="E28" i="23" s="1"/>
  <c r="A28" i="23"/>
  <c r="AF27" i="23"/>
  <c r="AG27" i="23" s="1"/>
  <c r="AE27" i="23"/>
  <c r="AD27" i="23"/>
  <c r="AA27" i="23"/>
  <c r="AC27" i="23" s="1"/>
  <c r="N27" i="23" s="1"/>
  <c r="AH27" i="23" s="1"/>
  <c r="O27" i="23"/>
  <c r="J27" i="23" a="1"/>
  <c r="J27" i="23" s="1"/>
  <c r="AB27" i="23" s="1"/>
  <c r="H27" i="23"/>
  <c r="B27" i="23"/>
  <c r="E27" i="23" s="1"/>
  <c r="A27" i="23"/>
  <c r="AF26" i="23"/>
  <c r="AG26" i="23" s="1"/>
  <c r="AE26" i="23"/>
  <c r="AD26" i="23"/>
  <c r="AA26" i="23"/>
  <c r="J26" i="23" s="1" a="1"/>
  <c r="O26" i="23"/>
  <c r="J26" i="23"/>
  <c r="AB26" i="23" s="1"/>
  <c r="H26" i="23"/>
  <c r="B26" i="23"/>
  <c r="E26" i="23" s="1"/>
  <c r="A26" i="23"/>
  <c r="AF25" i="23"/>
  <c r="AG25" i="23" s="1"/>
  <c r="AE25" i="23"/>
  <c r="AD25" i="23"/>
  <c r="AC25" i="23"/>
  <c r="N25" i="23" s="1"/>
  <c r="AH25" i="23" s="1"/>
  <c r="AA25" i="23"/>
  <c r="O25" i="23"/>
  <c r="J25" i="23" a="1"/>
  <c r="J25" i="23" s="1"/>
  <c r="AB25" i="23" s="1"/>
  <c r="H25" i="23"/>
  <c r="B25" i="23"/>
  <c r="E25" i="23" s="1"/>
  <c r="A25" i="23"/>
  <c r="AF24" i="23"/>
  <c r="AG24" i="23" s="1"/>
  <c r="AE24" i="23"/>
  <c r="AD24" i="23"/>
  <c r="AA24" i="23"/>
  <c r="J24" i="23" s="1" a="1"/>
  <c r="O24" i="23"/>
  <c r="J24" i="23"/>
  <c r="AB24" i="23" s="1"/>
  <c r="H24" i="23"/>
  <c r="B24" i="23"/>
  <c r="E24" i="23" s="1"/>
  <c r="A24" i="23"/>
  <c r="AF23" i="23"/>
  <c r="AG23" i="23" s="1"/>
  <c r="AE23" i="23"/>
  <c r="AD23" i="23"/>
  <c r="AA23" i="23"/>
  <c r="AC23" i="23" s="1"/>
  <c r="N23" i="23" s="1"/>
  <c r="AH23" i="23" s="1"/>
  <c r="O23" i="23"/>
  <c r="J23" i="23" a="1"/>
  <c r="J23" i="23" s="1"/>
  <c r="AB23" i="23" s="1"/>
  <c r="H23" i="23"/>
  <c r="B23" i="23"/>
  <c r="E23" i="23" s="1"/>
  <c r="A23" i="23"/>
  <c r="AF22" i="23"/>
  <c r="AG22" i="23" s="1"/>
  <c r="AE22" i="23"/>
  <c r="AD22" i="23"/>
  <c r="AA22" i="23"/>
  <c r="J22" i="23" s="1" a="1"/>
  <c r="O22" i="23"/>
  <c r="J22" i="23"/>
  <c r="AB22" i="23" s="1"/>
  <c r="H22" i="23"/>
  <c r="B22" i="23"/>
  <c r="E22" i="23" s="1"/>
  <c r="A22" i="23"/>
  <c r="AF21" i="23"/>
  <c r="AG21" i="23" s="1"/>
  <c r="AE21" i="23"/>
  <c r="AD21" i="23"/>
  <c r="AA21" i="23"/>
  <c r="AC21" i="23" s="1"/>
  <c r="N21" i="23" s="1"/>
  <c r="AH21" i="23" s="1"/>
  <c r="O21" i="23"/>
  <c r="J21" i="23" a="1"/>
  <c r="J21" i="23" s="1"/>
  <c r="AB21" i="23" s="1"/>
  <c r="H21" i="23"/>
  <c r="B21" i="23"/>
  <c r="E21" i="23" s="1"/>
  <c r="A21" i="23"/>
  <c r="AF20" i="23"/>
  <c r="AG20" i="23" s="1"/>
  <c r="AE20" i="23"/>
  <c r="AD20" i="23"/>
  <c r="AA20" i="23"/>
  <c r="J20" i="23" s="1" a="1"/>
  <c r="J20" i="23" s="1"/>
  <c r="AB20" i="23" s="1"/>
  <c r="O20" i="23"/>
  <c r="H20" i="23"/>
  <c r="B20" i="23"/>
  <c r="D20" i="23" s="1"/>
  <c r="A20" i="23"/>
  <c r="AF19" i="23"/>
  <c r="AG19" i="23" s="1"/>
  <c r="AE19" i="23"/>
  <c r="AD19" i="23"/>
  <c r="AA19" i="23"/>
  <c r="AC19" i="23" s="1"/>
  <c r="N19" i="23" s="1"/>
  <c r="AH19" i="23" s="1"/>
  <c r="O19" i="23"/>
  <c r="J19" i="23" a="1"/>
  <c r="J19" i="23" s="1"/>
  <c r="AB19" i="23" s="1"/>
  <c r="H19" i="23"/>
  <c r="B19" i="23"/>
  <c r="E19" i="23" s="1"/>
  <c r="A19" i="23"/>
  <c r="AF18" i="23"/>
  <c r="AG18" i="23" s="1"/>
  <c r="AE18" i="23"/>
  <c r="AD18" i="23"/>
  <c r="AA18" i="23"/>
  <c r="J18" i="23" s="1" a="1"/>
  <c r="O18" i="23"/>
  <c r="J18" i="23"/>
  <c r="AB18" i="23" s="1"/>
  <c r="H18" i="23"/>
  <c r="B18" i="23"/>
  <c r="D18" i="23" s="1"/>
  <c r="A18" i="23"/>
  <c r="AF17" i="23"/>
  <c r="AE17" i="23"/>
  <c r="AD17" i="23"/>
  <c r="AA17" i="23"/>
  <c r="AC17" i="23" s="1"/>
  <c r="N17" i="23" s="1"/>
  <c r="AH17" i="23" s="1"/>
  <c r="O17" i="23"/>
  <c r="J17" i="23" a="1"/>
  <c r="J17" i="23" s="1"/>
  <c r="AB17" i="23" s="1"/>
  <c r="H17" i="23"/>
  <c r="B17" i="23"/>
  <c r="E17" i="23" s="1"/>
  <c r="A17" i="23"/>
  <c r="AF16" i="23"/>
  <c r="AE16" i="23"/>
  <c r="AD16" i="23"/>
  <c r="AA16" i="23"/>
  <c r="J16" i="23" s="1" a="1"/>
  <c r="O16" i="23"/>
  <c r="J16" i="23"/>
  <c r="AB16" i="23" s="1"/>
  <c r="H16" i="23"/>
  <c r="B16" i="23"/>
  <c r="D16" i="23" s="1"/>
  <c r="A16" i="23"/>
  <c r="AF15" i="23"/>
  <c r="AE15" i="23"/>
  <c r="AD15" i="23"/>
  <c r="AA15" i="23"/>
  <c r="J15" i="23" s="1" a="1"/>
  <c r="J15" i="23" s="1"/>
  <c r="AB15" i="23" s="1"/>
  <c r="O15" i="23"/>
  <c r="H15" i="23"/>
  <c r="B15" i="23"/>
  <c r="E15" i="23" s="1"/>
  <c r="A15" i="23"/>
  <c r="AF14" i="23"/>
  <c r="AE14" i="23"/>
  <c r="AD14" i="23"/>
  <c r="AA14" i="23"/>
  <c r="J14" i="23" s="1" a="1"/>
  <c r="O14" i="23"/>
  <c r="J14" i="23"/>
  <c r="AB14" i="23" s="1"/>
  <c r="H14" i="23"/>
  <c r="B14" i="23"/>
  <c r="E14" i="23" s="1"/>
  <c r="A14" i="23"/>
  <c r="AF13" i="23"/>
  <c r="AE13" i="23"/>
  <c r="AD13" i="23"/>
  <c r="AA13" i="23"/>
  <c r="AC13" i="23" s="1"/>
  <c r="N13" i="23" s="1"/>
  <c r="AH13" i="23" s="1"/>
  <c r="O13" i="23"/>
  <c r="J13" i="23" a="1"/>
  <c r="J13" i="23" s="1"/>
  <c r="AB13" i="23" s="1"/>
  <c r="H13" i="23"/>
  <c r="B13" i="23"/>
  <c r="E13" i="23" s="1"/>
  <c r="A13" i="23"/>
  <c r="AF12" i="23"/>
  <c r="AE12" i="23"/>
  <c r="AD12" i="23"/>
  <c r="AA12" i="23"/>
  <c r="J12" i="23" s="1" a="1"/>
  <c r="O12" i="23"/>
  <c r="J12" i="23"/>
  <c r="AB12" i="23" s="1"/>
  <c r="H12" i="23"/>
  <c r="B12" i="23"/>
  <c r="E12" i="23" s="1"/>
  <c r="A12" i="23"/>
  <c r="O11" i="23"/>
  <c r="S6" i="23"/>
  <c r="R6" i="23"/>
  <c r="Q6" i="23"/>
  <c r="P6" i="23"/>
  <c r="O6" i="23"/>
  <c r="N6" i="23"/>
  <c r="M6" i="23"/>
  <c r="L6" i="23"/>
  <c r="K6" i="23"/>
  <c r="J6" i="23"/>
  <c r="I6" i="23"/>
  <c r="H6" i="23"/>
  <c r="G6" i="23"/>
  <c r="F6" i="23"/>
  <c r="E6" i="23"/>
  <c r="D6" i="23"/>
  <c r="C6" i="23"/>
  <c r="B6" i="23"/>
  <c r="A41" i="23"/>
  <c r="B41" i="23"/>
  <c r="D41" i="23" s="1"/>
  <c r="H41" i="23"/>
  <c r="O41" i="23"/>
  <c r="Z41" i="23"/>
  <c r="J41" i="23" s="1" a="1"/>
  <c r="J41" i="23" s="1"/>
  <c r="AA41" i="23" s="1"/>
  <c r="AB41" i="23"/>
  <c r="N41" i="23" s="1"/>
  <c r="AG41" i="23" s="1"/>
  <c r="AC41" i="23"/>
  <c r="AD41" i="23"/>
  <c r="AE41" i="23"/>
  <c r="AF41" i="23"/>
  <c r="A42" i="23"/>
  <c r="B42" i="23"/>
  <c r="D42" i="23" s="1"/>
  <c r="H42" i="23"/>
  <c r="O42" i="23"/>
  <c r="Z42" i="23"/>
  <c r="AB42" i="23" s="1"/>
  <c r="N42" i="23" s="1"/>
  <c r="AG42" i="23" s="1"/>
  <c r="AC42" i="23"/>
  <c r="AD42" i="23"/>
  <c r="AE42" i="23"/>
  <c r="AF42" i="23"/>
  <c r="A43" i="23"/>
  <c r="B43" i="23"/>
  <c r="D43" i="23"/>
  <c r="E43" i="23"/>
  <c r="H43" i="23"/>
  <c r="J43" i="23" a="1"/>
  <c r="J43" i="23"/>
  <c r="AA43" i="23" s="1"/>
  <c r="O43" i="23"/>
  <c r="Z43" i="23"/>
  <c r="AB43" i="23"/>
  <c r="N43" i="23" s="1"/>
  <c r="AG43" i="23" s="1"/>
  <c r="AC43" i="23"/>
  <c r="AD43" i="23"/>
  <c r="AE43" i="23"/>
  <c r="AF43" i="23"/>
  <c r="A44" i="23"/>
  <c r="B44" i="23"/>
  <c r="D44" i="23"/>
  <c r="E44" i="23"/>
  <c r="H44" i="23"/>
  <c r="O44" i="23"/>
  <c r="Z44" i="23"/>
  <c r="AB44" i="23" s="1"/>
  <c r="N44" i="23" s="1"/>
  <c r="AG44" i="23" s="1"/>
  <c r="AC44" i="23"/>
  <c r="AD44" i="23"/>
  <c r="AE44" i="23"/>
  <c r="AF44" i="23"/>
  <c r="A45" i="23"/>
  <c r="B45" i="23"/>
  <c r="D45" i="23"/>
  <c r="E45" i="23"/>
  <c r="H45" i="23"/>
  <c r="J45" i="23" a="1"/>
  <c r="J45" i="23" s="1"/>
  <c r="AA45" i="23" s="1"/>
  <c r="O45" i="23"/>
  <c r="Z45" i="23"/>
  <c r="AB45" i="23" s="1"/>
  <c r="N45" i="23" s="1"/>
  <c r="AG45" i="23" s="1"/>
  <c r="AC45" i="23"/>
  <c r="AD45" i="23"/>
  <c r="AE45" i="23"/>
  <c r="AF45" i="23" s="1"/>
  <c r="A46" i="23"/>
  <c r="B46" i="23"/>
  <c r="D46" i="23"/>
  <c r="E46" i="23"/>
  <c r="H46" i="23"/>
  <c r="J46" i="23" a="1"/>
  <c r="J46" i="23" s="1"/>
  <c r="AA46" i="23" s="1"/>
  <c r="O46" i="23"/>
  <c r="Z46" i="23"/>
  <c r="AB46" i="23"/>
  <c r="N46" i="23" s="1"/>
  <c r="AG46" i="23" s="1"/>
  <c r="AC46" i="23"/>
  <c r="AD46" i="23"/>
  <c r="AE46" i="23"/>
  <c r="AF46" i="23"/>
  <c r="AC29" i="23" l="1"/>
  <c r="N29" i="23" s="1"/>
  <c r="AH29" i="23" s="1"/>
  <c r="AC15" i="23"/>
  <c r="N15" i="23" s="1"/>
  <c r="AH15" i="23" s="1"/>
  <c r="J42" i="23" a="1"/>
  <c r="J42" i="23" s="1"/>
  <c r="AA42" i="23" s="1"/>
  <c r="AH39" i="23"/>
  <c r="D37" i="23"/>
  <c r="D13" i="23"/>
  <c r="D15" i="23"/>
  <c r="D17" i="23"/>
  <c r="D19" i="23"/>
  <c r="D21" i="23"/>
  <c r="D23" i="23"/>
  <c r="D25" i="23"/>
  <c r="D27" i="23"/>
  <c r="D29" i="23"/>
  <c r="D31" i="23"/>
  <c r="D33" i="23"/>
  <c r="D35" i="23"/>
  <c r="D39" i="23"/>
  <c r="AC26" i="23"/>
  <c r="N26" i="23" s="1"/>
  <c r="AH26" i="23" s="1"/>
  <c r="D24" i="23"/>
  <c r="D28" i="23"/>
  <c r="D32" i="23"/>
  <c r="E16" i="23"/>
  <c r="E18" i="23"/>
  <c r="E34" i="23"/>
  <c r="AC12" i="23"/>
  <c r="N12" i="23" s="1"/>
  <c r="AH12" i="23" s="1"/>
  <c r="AC14" i="23"/>
  <c r="N14" i="23" s="1"/>
  <c r="AH14" i="23" s="1"/>
  <c r="AC16" i="23"/>
  <c r="N16" i="23" s="1"/>
  <c r="AH16" i="23" s="1"/>
  <c r="AC18" i="23"/>
  <c r="N18" i="23" s="1"/>
  <c r="AH18" i="23" s="1"/>
  <c r="AC20" i="23"/>
  <c r="N20" i="23" s="1"/>
  <c r="AH20" i="23" s="1"/>
  <c r="AC22" i="23"/>
  <c r="N22" i="23" s="1"/>
  <c r="AH22" i="23" s="1"/>
  <c r="AC24" i="23"/>
  <c r="N24" i="23" s="1"/>
  <c r="AH24" i="23" s="1"/>
  <c r="AC28" i="23"/>
  <c r="N28" i="23" s="1"/>
  <c r="AH28" i="23" s="1"/>
  <c r="AC32" i="23"/>
  <c r="N32" i="23" s="1"/>
  <c r="AH32" i="23" s="1"/>
  <c r="AC34" i="23"/>
  <c r="N34" i="23" s="1"/>
  <c r="AH34" i="23" s="1"/>
  <c r="AC36" i="23"/>
  <c r="N36" i="23" s="1"/>
  <c r="AH36" i="23" s="1"/>
  <c r="AC38" i="23"/>
  <c r="N38" i="23" s="1"/>
  <c r="AH38" i="23" s="1"/>
  <c r="AC40" i="23"/>
  <c r="N40" i="23" s="1"/>
  <c r="AH40" i="23" s="1"/>
  <c r="D12" i="23"/>
  <c r="D14" i="23"/>
  <c r="D36" i="23"/>
  <c r="G4" i="23"/>
  <c r="AD9" i="23" s="1"/>
  <c r="E20" i="23"/>
  <c r="E30" i="23"/>
  <c r="E40" i="23"/>
  <c r="AC30" i="23"/>
  <c r="N30" i="23" s="1"/>
  <c r="AH30" i="23" s="1"/>
  <c r="D22" i="23"/>
  <c r="D26" i="23"/>
  <c r="D38" i="23"/>
  <c r="J44" i="23" a="1"/>
  <c r="J44" i="23" s="1"/>
  <c r="AA44" i="23" s="1"/>
  <c r="E42" i="23"/>
  <c r="E41" i="23"/>
  <c r="S6" i="18"/>
  <c r="AF61" i="18" l="1"/>
  <c r="AG61" i="18" s="1"/>
  <c r="AE61" i="18"/>
  <c r="AD61" i="18"/>
  <c r="AA61" i="18"/>
  <c r="AC61" i="18" s="1"/>
  <c r="AF60" i="18"/>
  <c r="AG60" i="18" s="1"/>
  <c r="AE60" i="18"/>
  <c r="AD60" i="18"/>
  <c r="AA60" i="18"/>
  <c r="AC60" i="18" s="1"/>
  <c r="AF59" i="18"/>
  <c r="AG59" i="18" s="1"/>
  <c r="AE59" i="18"/>
  <c r="AD59" i="18"/>
  <c r="AA59" i="18"/>
  <c r="AC59" i="18" s="1"/>
  <c r="AF58" i="18"/>
  <c r="AG58" i="18" s="1"/>
  <c r="AE58" i="18"/>
  <c r="AD58" i="18"/>
  <c r="AA58" i="18"/>
  <c r="AC58" i="18" s="1"/>
  <c r="AF57" i="18"/>
  <c r="AG57" i="18" s="1"/>
  <c r="AE57" i="18"/>
  <c r="AD57" i="18"/>
  <c r="AA57" i="18"/>
  <c r="AC57" i="18" s="1"/>
  <c r="AF56" i="18"/>
  <c r="AG56" i="18" s="1"/>
  <c r="AE56" i="18"/>
  <c r="AD56" i="18"/>
  <c r="AA56" i="18"/>
  <c r="AC56" i="18" s="1"/>
  <c r="AF55" i="18"/>
  <c r="AG55" i="18" s="1"/>
  <c r="AE55" i="18"/>
  <c r="AD55" i="18"/>
  <c r="AA55" i="18"/>
  <c r="AC55" i="18" s="1"/>
  <c r="AF54" i="18"/>
  <c r="AG54" i="18" s="1"/>
  <c r="AE54" i="18"/>
  <c r="AD54" i="18"/>
  <c r="AA54" i="18"/>
  <c r="AC54" i="18" s="1"/>
  <c r="AF53" i="18"/>
  <c r="AG53" i="18" s="1"/>
  <c r="AE53" i="18"/>
  <c r="AD53" i="18"/>
  <c r="AA53" i="18"/>
  <c r="AC53" i="18" s="1"/>
  <c r="AF52" i="18"/>
  <c r="AG52" i="18" s="1"/>
  <c r="AE52" i="18"/>
  <c r="AD52" i="18"/>
  <c r="AA52" i="18"/>
  <c r="AC52" i="18" s="1"/>
  <c r="AF51" i="18"/>
  <c r="AG51" i="18" s="1"/>
  <c r="AE51" i="18"/>
  <c r="AD51" i="18"/>
  <c r="AA51" i="18"/>
  <c r="AC51" i="18" s="1"/>
  <c r="AF50" i="18"/>
  <c r="AG50" i="18" s="1"/>
  <c r="AE50" i="18"/>
  <c r="AD50" i="18"/>
  <c r="AA50" i="18"/>
  <c r="AC50" i="18" s="1"/>
  <c r="AF49" i="18"/>
  <c r="AG49" i="18" s="1"/>
  <c r="AE49" i="18"/>
  <c r="AD49" i="18"/>
  <c r="AA49" i="18"/>
  <c r="AC49" i="18" s="1"/>
  <c r="AF48" i="18"/>
  <c r="AG48" i="18" s="1"/>
  <c r="AE48" i="18"/>
  <c r="AD48" i="18"/>
  <c r="AA48" i="18"/>
  <c r="AC48" i="18" s="1"/>
  <c r="AF47" i="18"/>
  <c r="AG47" i="18" s="1"/>
  <c r="AE47" i="18"/>
  <c r="AD47" i="18"/>
  <c r="AA47" i="18"/>
  <c r="AC47" i="18" s="1"/>
  <c r="AF46" i="18"/>
  <c r="AG46" i="18" s="1"/>
  <c r="AE46" i="18"/>
  <c r="AD46" i="18"/>
  <c r="AA46" i="18"/>
  <c r="AC46" i="18" s="1"/>
  <c r="AF45" i="18"/>
  <c r="AG45" i="18" s="1"/>
  <c r="AE45" i="18"/>
  <c r="AD45" i="18"/>
  <c r="AA45" i="18"/>
  <c r="AC45" i="18" s="1"/>
  <c r="AF44" i="18"/>
  <c r="AG44" i="18" s="1"/>
  <c r="AE44" i="18"/>
  <c r="AD44" i="18"/>
  <c r="AA44" i="18"/>
  <c r="AC44" i="18" s="1"/>
  <c r="AF43" i="18"/>
  <c r="AG43" i="18" s="1"/>
  <c r="AE43" i="18"/>
  <c r="AD43" i="18"/>
  <c r="AA43" i="18"/>
  <c r="AC43" i="18" s="1"/>
  <c r="AF42" i="18"/>
  <c r="AG42" i="18" s="1"/>
  <c r="AE42" i="18"/>
  <c r="AD42" i="18"/>
  <c r="AA42" i="18"/>
  <c r="AC42" i="18" s="1"/>
  <c r="AF41" i="18"/>
  <c r="AG41" i="18" s="1"/>
  <c r="AE41" i="18"/>
  <c r="AD41" i="18"/>
  <c r="AA41" i="18"/>
  <c r="AC41" i="18" s="1"/>
  <c r="AF40" i="18"/>
  <c r="AG40" i="18" s="1"/>
  <c r="AE40" i="18"/>
  <c r="AD40" i="18"/>
  <c r="AA40" i="18"/>
  <c r="AC40" i="18" s="1"/>
  <c r="AF39" i="18"/>
  <c r="AG39" i="18" s="1"/>
  <c r="AE39" i="18"/>
  <c r="AD39" i="18"/>
  <c r="AA39" i="18"/>
  <c r="AC39" i="18" s="1"/>
  <c r="AF38" i="18"/>
  <c r="AG38" i="18" s="1"/>
  <c r="AE38" i="18"/>
  <c r="AD38" i="18"/>
  <c r="AA38" i="18"/>
  <c r="AC38" i="18" s="1"/>
  <c r="AF37" i="18"/>
  <c r="AG37" i="18" s="1"/>
  <c r="AE37" i="18"/>
  <c r="AD37" i="18"/>
  <c r="AA37" i="18"/>
  <c r="AC37" i="18" s="1"/>
  <c r="AF36" i="18"/>
  <c r="AG36" i="18" s="1"/>
  <c r="AE36" i="18"/>
  <c r="AD36" i="18"/>
  <c r="AA36" i="18"/>
  <c r="AC36" i="18" s="1"/>
  <c r="AF35" i="18"/>
  <c r="AG35" i="18" s="1"/>
  <c r="AE35" i="18"/>
  <c r="AD35" i="18"/>
  <c r="AA35" i="18"/>
  <c r="AC35" i="18" s="1"/>
  <c r="AF34" i="18"/>
  <c r="AG34" i="18" s="1"/>
  <c r="AE34" i="18"/>
  <c r="AD34" i="18"/>
  <c r="AA34" i="18"/>
  <c r="AC34" i="18" s="1"/>
  <c r="AF33" i="18"/>
  <c r="AG33" i="18" s="1"/>
  <c r="AE33" i="18"/>
  <c r="AD33" i="18"/>
  <c r="AA33" i="18"/>
  <c r="AC33" i="18" s="1"/>
  <c r="AF32" i="18"/>
  <c r="AG32" i="18" s="1"/>
  <c r="AE32" i="18"/>
  <c r="AD32" i="18"/>
  <c r="AA32" i="18"/>
  <c r="AC32" i="18" s="1"/>
  <c r="AF31" i="18"/>
  <c r="AG31" i="18" s="1"/>
  <c r="AE31" i="18"/>
  <c r="AD31" i="18"/>
  <c r="AA31" i="18"/>
  <c r="AC31" i="18" s="1"/>
  <c r="AF30" i="18"/>
  <c r="AG30" i="18" s="1"/>
  <c r="AE30" i="18"/>
  <c r="AD30" i="18"/>
  <c r="AA30" i="18"/>
  <c r="AC30" i="18" s="1"/>
  <c r="AF29" i="18"/>
  <c r="AG29" i="18" s="1"/>
  <c r="AE29" i="18"/>
  <c r="AD29" i="18"/>
  <c r="AA29" i="18"/>
  <c r="AC29" i="18" s="1"/>
  <c r="AF28" i="18"/>
  <c r="AG28" i="18" s="1"/>
  <c r="AE28" i="18"/>
  <c r="AD28" i="18"/>
  <c r="AA28" i="18"/>
  <c r="AC28" i="18" s="1"/>
  <c r="AF27" i="18"/>
  <c r="AG27" i="18" s="1"/>
  <c r="AE27" i="18"/>
  <c r="AD27" i="18"/>
  <c r="AA27" i="18"/>
  <c r="AC27" i="18" s="1"/>
  <c r="AF26" i="18"/>
  <c r="AG26" i="18" s="1"/>
  <c r="AE26" i="18"/>
  <c r="AD26" i="18"/>
  <c r="AA26" i="18"/>
  <c r="AC26" i="18" s="1"/>
  <c r="AF25" i="18"/>
  <c r="AG25" i="18" s="1"/>
  <c r="AE25" i="18"/>
  <c r="AD25" i="18"/>
  <c r="AA25" i="18"/>
  <c r="AC25" i="18" s="1"/>
  <c r="AF24" i="18"/>
  <c r="AG24" i="18" s="1"/>
  <c r="AE24" i="18"/>
  <c r="AD24" i="18"/>
  <c r="AA24" i="18"/>
  <c r="AC24" i="18" s="1"/>
  <c r="AF23" i="18"/>
  <c r="AG23" i="18" s="1"/>
  <c r="AE23" i="18"/>
  <c r="AD23" i="18"/>
  <c r="AA23" i="18"/>
  <c r="AC23" i="18" s="1"/>
  <c r="AF22" i="18"/>
  <c r="AG22" i="18" s="1"/>
  <c r="AE22" i="18"/>
  <c r="AD22" i="18"/>
  <c r="AA22" i="18"/>
  <c r="AC22" i="18" s="1"/>
  <c r="AF21" i="18"/>
  <c r="AG21" i="18" s="1"/>
  <c r="AE21" i="18"/>
  <c r="AD21" i="18"/>
  <c r="AA21" i="18"/>
  <c r="AC21" i="18" s="1"/>
  <c r="AF20" i="18"/>
  <c r="AE20" i="18"/>
  <c r="AD20" i="18"/>
  <c r="AA20" i="18"/>
  <c r="AC20" i="18" s="1"/>
  <c r="AF19" i="18"/>
  <c r="AE19" i="18"/>
  <c r="AD19" i="18"/>
  <c r="AA19" i="18"/>
  <c r="AC19" i="18" s="1"/>
  <c r="AF18" i="18"/>
  <c r="AE18" i="18"/>
  <c r="AD18" i="18"/>
  <c r="AA18" i="18"/>
  <c r="AC18" i="18" s="1"/>
  <c r="AF17" i="18"/>
  <c r="AE17" i="18"/>
  <c r="AD17" i="18"/>
  <c r="AA17" i="18"/>
  <c r="AF16" i="18"/>
  <c r="AE16" i="18"/>
  <c r="AD16" i="18"/>
  <c r="AA16" i="18"/>
  <c r="AF15" i="18"/>
  <c r="AE15" i="18"/>
  <c r="AD15" i="18"/>
  <c r="AA15" i="18"/>
  <c r="AF14" i="18"/>
  <c r="AE14" i="18"/>
  <c r="AD14" i="18"/>
  <c r="AA14" i="18"/>
  <c r="AF13" i="18"/>
  <c r="AE13" i="18"/>
  <c r="AD13" i="18"/>
  <c r="AA13" i="18"/>
  <c r="AA12" i="18"/>
  <c r="AD12" i="18"/>
  <c r="AE12" i="18"/>
  <c r="AF12" i="18"/>
  <c r="AG20" i="18" l="1"/>
  <c r="AG19" i="18"/>
  <c r="AG18" i="18"/>
  <c r="AG17" i="18"/>
  <c r="AG16" i="18"/>
  <c r="AG15" i="18"/>
  <c r="AE63" i="18"/>
  <c r="AG14" i="18"/>
  <c r="AG12" i="18"/>
  <c r="AG13" i="18"/>
  <c r="O12" i="18"/>
  <c r="O11" i="18"/>
  <c r="O61" i="18"/>
  <c r="O60" i="18"/>
  <c r="O59" i="18"/>
  <c r="O58" i="18"/>
  <c r="O57" i="18"/>
  <c r="O56" i="18"/>
  <c r="O55" i="18"/>
  <c r="O54" i="18"/>
  <c r="O53" i="18"/>
  <c r="O52" i="18"/>
  <c r="O51" i="18"/>
  <c r="O50" i="18"/>
  <c r="O49" i="18"/>
  <c r="O48" i="18"/>
  <c r="O47" i="18"/>
  <c r="O46" i="18"/>
  <c r="O45" i="18"/>
  <c r="O44" i="18"/>
  <c r="O43" i="18"/>
  <c r="O42" i="18"/>
  <c r="O41" i="18"/>
  <c r="O40" i="18"/>
  <c r="O39" i="18"/>
  <c r="O38" i="18"/>
  <c r="O37" i="18"/>
  <c r="O36" i="18"/>
  <c r="O35" i="18"/>
  <c r="O34" i="18"/>
  <c r="O33" i="18"/>
  <c r="O32" i="18"/>
  <c r="O31" i="18"/>
  <c r="O30" i="18"/>
  <c r="O29" i="18"/>
  <c r="O28" i="18"/>
  <c r="O27" i="18"/>
  <c r="O26" i="18"/>
  <c r="O25" i="18"/>
  <c r="O24" i="18"/>
  <c r="O23" i="18"/>
  <c r="O22" i="18"/>
  <c r="O21" i="18"/>
  <c r="O20" i="18"/>
  <c r="O19" i="18"/>
  <c r="O18" i="18"/>
  <c r="O17" i="18"/>
  <c r="O16" i="18"/>
  <c r="O15" i="18"/>
  <c r="O14" i="18"/>
  <c r="O13" i="18"/>
  <c r="H61" i="18"/>
  <c r="H60" i="18"/>
  <c r="H59" i="18"/>
  <c r="H58" i="18"/>
  <c r="H57" i="18"/>
  <c r="H56" i="18"/>
  <c r="H55" i="18"/>
  <c r="H54" i="18"/>
  <c r="H53" i="18"/>
  <c r="H52" i="18"/>
  <c r="H51" i="18"/>
  <c r="H50" i="18"/>
  <c r="H49" i="18"/>
  <c r="H48" i="18"/>
  <c r="H47" i="18"/>
  <c r="H46" i="18"/>
  <c r="H45" i="18"/>
  <c r="H44" i="18"/>
  <c r="H43" i="18"/>
  <c r="H42" i="18"/>
  <c r="H41" i="18"/>
  <c r="H40" i="18"/>
  <c r="H39" i="18"/>
  <c r="H38" i="18"/>
  <c r="H37" i="18"/>
  <c r="H36" i="18"/>
  <c r="H35" i="18"/>
  <c r="H34" i="18"/>
  <c r="H33" i="18"/>
  <c r="H32" i="18"/>
  <c r="H31" i="18"/>
  <c r="H30" i="18"/>
  <c r="H29" i="18"/>
  <c r="H28" i="18"/>
  <c r="H27" i="18"/>
  <c r="H26" i="18"/>
  <c r="H25" i="18"/>
  <c r="H24" i="18"/>
  <c r="H23" i="18"/>
  <c r="H22" i="18"/>
  <c r="H21" i="18"/>
  <c r="H20" i="18"/>
  <c r="H19" i="18"/>
  <c r="H18" i="18"/>
  <c r="H17" i="18"/>
  <c r="H16" i="18"/>
  <c r="H15" i="18"/>
  <c r="H14" i="18"/>
  <c r="H13" i="18"/>
  <c r="H12" i="18"/>
  <c r="AG63" i="18" l="1"/>
  <c r="AC48" i="23"/>
  <c r="N61" i="18" l="1"/>
  <c r="AH61" i="18" s="1"/>
  <c r="N60" i="18"/>
  <c r="AH60" i="18" s="1"/>
  <c r="N59" i="18"/>
  <c r="AH59" i="18" s="1"/>
  <c r="N58" i="18"/>
  <c r="AH58" i="18" s="1"/>
  <c r="N57" i="18"/>
  <c r="AH57" i="18" s="1"/>
  <c r="N56" i="18"/>
  <c r="AH56" i="18" s="1"/>
  <c r="N55" i="18"/>
  <c r="AH55" i="18" s="1"/>
  <c r="N54" i="18"/>
  <c r="AH54" i="18" s="1"/>
  <c r="N53" i="18"/>
  <c r="AH53" i="18" s="1"/>
  <c r="N52" i="18"/>
  <c r="AH52" i="18" s="1"/>
  <c r="N51" i="18"/>
  <c r="AH51" i="18" s="1"/>
  <c r="N50" i="18"/>
  <c r="AH50" i="18" s="1"/>
  <c r="N49" i="18"/>
  <c r="AH49" i="18" s="1"/>
  <c r="N48" i="18"/>
  <c r="AH48" i="18" s="1"/>
  <c r="N47" i="18"/>
  <c r="AH47" i="18" s="1"/>
  <c r="N46" i="18"/>
  <c r="AH46" i="18" s="1"/>
  <c r="N45" i="18"/>
  <c r="AH45" i="18" s="1"/>
  <c r="N44" i="18"/>
  <c r="AH44" i="18" s="1"/>
  <c r="N43" i="18"/>
  <c r="AH43" i="18" s="1"/>
  <c r="N42" i="18"/>
  <c r="AH42" i="18" s="1"/>
  <c r="N41" i="18"/>
  <c r="AH41" i="18" s="1"/>
  <c r="N40" i="18"/>
  <c r="AH40" i="18" s="1"/>
  <c r="N39" i="18"/>
  <c r="AH39" i="18" s="1"/>
  <c r="N38" i="18"/>
  <c r="AH38" i="18" s="1"/>
  <c r="N37" i="18"/>
  <c r="AH37" i="18" s="1"/>
  <c r="N36" i="18"/>
  <c r="AH36" i="18" s="1"/>
  <c r="N35" i="18"/>
  <c r="AH35" i="18" s="1"/>
  <c r="N34" i="18"/>
  <c r="AH34" i="18" s="1"/>
  <c r="N33" i="18"/>
  <c r="AH33" i="18" s="1"/>
  <c r="N32" i="18"/>
  <c r="AH32" i="18" s="1"/>
  <c r="N31" i="18"/>
  <c r="AH31" i="18" s="1"/>
  <c r="N30" i="18"/>
  <c r="AH30" i="18" s="1"/>
  <c r="N29" i="18"/>
  <c r="AH29" i="18" s="1"/>
  <c r="N28" i="18"/>
  <c r="AH28" i="18" s="1"/>
  <c r="N27" i="18"/>
  <c r="AH27" i="18" s="1"/>
  <c r="N26" i="18"/>
  <c r="AH26" i="18" s="1"/>
  <c r="N25" i="18"/>
  <c r="AH25" i="18" s="1"/>
  <c r="N24" i="18"/>
  <c r="AH24" i="18" s="1"/>
  <c r="N23" i="18"/>
  <c r="AH23" i="18" s="1"/>
  <c r="N22" i="18"/>
  <c r="AH22" i="18" s="1"/>
  <c r="N21" i="18"/>
  <c r="AH21" i="18" s="1"/>
  <c r="N20" i="18"/>
  <c r="AH20" i="18" s="1"/>
  <c r="N19" i="18"/>
  <c r="AH19" i="18" s="1"/>
  <c r="N18" i="18"/>
  <c r="AH18" i="18" s="1"/>
  <c r="R6" i="18" l="1"/>
  <c r="Q6" i="18"/>
  <c r="P6" i="18"/>
  <c r="O6" i="18"/>
  <c r="N6" i="18"/>
  <c r="M6" i="18"/>
  <c r="L6" i="18"/>
  <c r="K6" i="18"/>
  <c r="J6" i="18"/>
  <c r="I6" i="18"/>
  <c r="H6" i="18"/>
  <c r="G6" i="18"/>
  <c r="F6" i="18"/>
  <c r="E6" i="18"/>
  <c r="D6" i="18"/>
  <c r="C6" i="18"/>
  <c r="B6" i="18"/>
  <c r="J12" i="18" l="1" a="1"/>
  <c r="J12" i="18" s="1"/>
  <c r="AB12" i="18" s="1"/>
  <c r="AC12" i="18" s="1"/>
  <c r="N12" i="18" l="1"/>
  <c r="AH12" i="18" s="1"/>
  <c r="A61" i="18"/>
  <c r="A60" i="18"/>
  <c r="A59" i="18"/>
  <c r="A58" i="18"/>
  <c r="A57" i="18"/>
  <c r="A56" i="18"/>
  <c r="A55" i="18"/>
  <c r="A54" i="18"/>
  <c r="A53" i="18"/>
  <c r="A52" i="18"/>
  <c r="A51" i="18"/>
  <c r="A50" i="18"/>
  <c r="A49" i="18"/>
  <c r="A48" i="18"/>
  <c r="A47" i="18"/>
  <c r="A46" i="18"/>
  <c r="A45" i="18"/>
  <c r="A44" i="18"/>
  <c r="A43" i="18"/>
  <c r="A42" i="18"/>
  <c r="A41" i="18"/>
  <c r="A40" i="18"/>
  <c r="A39" i="18"/>
  <c r="A38" i="18"/>
  <c r="A37" i="18"/>
  <c r="A36" i="18"/>
  <c r="A35" i="18"/>
  <c r="A34" i="18"/>
  <c r="A33" i="18"/>
  <c r="A32" i="18"/>
  <c r="A31" i="18"/>
  <c r="A30" i="18"/>
  <c r="A29" i="18"/>
  <c r="A28" i="18"/>
  <c r="A27" i="18"/>
  <c r="A26" i="18"/>
  <c r="A25" i="18"/>
  <c r="A24" i="18"/>
  <c r="A23" i="18"/>
  <c r="A22" i="18"/>
  <c r="A21" i="18"/>
  <c r="A20" i="18"/>
  <c r="A19" i="18"/>
  <c r="A18" i="18"/>
  <c r="A17" i="18"/>
  <c r="A16" i="18"/>
  <c r="A15" i="18"/>
  <c r="A14" i="18"/>
  <c r="A13" i="18"/>
  <c r="A12" i="18"/>
  <c r="B13" i="18" l="1"/>
  <c r="V13" i="18" s="1"/>
  <c r="B14" i="18"/>
  <c r="V14" i="18" s="1"/>
  <c r="B15" i="18"/>
  <c r="V15" i="18" s="1"/>
  <c r="B16" i="18"/>
  <c r="V16" i="18" s="1"/>
  <c r="B17" i="18"/>
  <c r="V17" i="18" s="1"/>
  <c r="B18" i="18"/>
  <c r="V18" i="18" s="1"/>
  <c r="B19" i="18"/>
  <c r="V19" i="18" s="1"/>
  <c r="B20" i="18"/>
  <c r="V20" i="18" s="1"/>
  <c r="B21" i="18"/>
  <c r="V21" i="18" s="1"/>
  <c r="B22" i="18"/>
  <c r="V22" i="18" s="1"/>
  <c r="B23" i="18"/>
  <c r="V23" i="18" s="1"/>
  <c r="B24" i="18"/>
  <c r="V24" i="18" s="1"/>
  <c r="B25" i="18"/>
  <c r="V25" i="18" s="1"/>
  <c r="B26" i="18"/>
  <c r="V26" i="18" s="1"/>
  <c r="B27" i="18"/>
  <c r="V27" i="18" s="1"/>
  <c r="B28" i="18"/>
  <c r="V28" i="18" s="1"/>
  <c r="B29" i="18"/>
  <c r="V29" i="18" s="1"/>
  <c r="B30" i="18"/>
  <c r="V30" i="18" s="1"/>
  <c r="B31" i="18"/>
  <c r="V31" i="18" s="1"/>
  <c r="B32" i="18"/>
  <c r="V32" i="18" s="1"/>
  <c r="B33" i="18"/>
  <c r="V33" i="18" s="1"/>
  <c r="B34" i="18"/>
  <c r="V34" i="18" s="1"/>
  <c r="B35" i="18"/>
  <c r="V35" i="18" s="1"/>
  <c r="B36" i="18"/>
  <c r="V36" i="18" s="1"/>
  <c r="B37" i="18"/>
  <c r="V37" i="18" s="1"/>
  <c r="B38" i="18"/>
  <c r="V38" i="18" s="1"/>
  <c r="B39" i="18"/>
  <c r="V39" i="18" s="1"/>
  <c r="B40" i="18"/>
  <c r="V40" i="18" s="1"/>
  <c r="B41" i="18"/>
  <c r="V41" i="18" s="1"/>
  <c r="B42" i="18"/>
  <c r="V42" i="18" s="1"/>
  <c r="B43" i="18"/>
  <c r="V43" i="18" s="1"/>
  <c r="B44" i="18"/>
  <c r="V44" i="18" s="1"/>
  <c r="B45" i="18"/>
  <c r="V45" i="18" s="1"/>
  <c r="B46" i="18"/>
  <c r="V46" i="18" s="1"/>
  <c r="B47" i="18"/>
  <c r="V47" i="18" s="1"/>
  <c r="B48" i="18"/>
  <c r="V48" i="18" s="1"/>
  <c r="B49" i="18"/>
  <c r="V49" i="18" s="1"/>
  <c r="B50" i="18"/>
  <c r="V50" i="18" s="1"/>
  <c r="B51" i="18"/>
  <c r="V51" i="18" s="1"/>
  <c r="B52" i="18"/>
  <c r="V52" i="18" s="1"/>
  <c r="B53" i="18"/>
  <c r="V53" i="18" s="1"/>
  <c r="B54" i="18"/>
  <c r="V54" i="18" s="1"/>
  <c r="B55" i="18"/>
  <c r="V55" i="18" s="1"/>
  <c r="B56" i="18"/>
  <c r="V56" i="18" s="1"/>
  <c r="B57" i="18"/>
  <c r="V57" i="18" s="1"/>
  <c r="B58" i="18"/>
  <c r="V58" i="18" s="1"/>
  <c r="B59" i="18"/>
  <c r="V59" i="18" s="1"/>
  <c r="B60" i="18"/>
  <c r="V60" i="18" s="1"/>
  <c r="B61" i="18"/>
  <c r="V61" i="18" s="1"/>
  <c r="B12" i="18"/>
  <c r="V12" i="18" s="1"/>
  <c r="E36" i="18" l="1"/>
  <c r="D36" i="18"/>
  <c r="E35" i="18"/>
  <c r="D35" i="18"/>
  <c r="E46" i="18"/>
  <c r="D46" i="18"/>
  <c r="E57" i="18"/>
  <c r="D57" i="18"/>
  <c r="E21" i="18"/>
  <c r="D21" i="18"/>
  <c r="E32" i="18"/>
  <c r="D32" i="18"/>
  <c r="E43" i="18"/>
  <c r="D43" i="18"/>
  <c r="D19" i="18"/>
  <c r="E19" i="18"/>
  <c r="E42" i="18"/>
  <c r="D42" i="18"/>
  <c r="E30" i="18"/>
  <c r="D30" i="18"/>
  <c r="E18" i="18"/>
  <c r="D18" i="18"/>
  <c r="E53" i="18"/>
  <c r="D53" i="18"/>
  <c r="E41" i="18"/>
  <c r="D41" i="18"/>
  <c r="E29" i="18"/>
  <c r="D29" i="18"/>
  <c r="E48" i="18"/>
  <c r="D48" i="18"/>
  <c r="E47" i="18"/>
  <c r="D47" i="18"/>
  <c r="E23" i="18"/>
  <c r="D23" i="18"/>
  <c r="E34" i="18"/>
  <c r="D34" i="18"/>
  <c r="E33" i="18"/>
  <c r="D33" i="18"/>
  <c r="D20" i="18"/>
  <c r="E20" i="18"/>
  <c r="D31" i="18"/>
  <c r="E31" i="18"/>
  <c r="E54" i="18"/>
  <c r="D54" i="18"/>
  <c r="E52" i="18"/>
  <c r="D52" i="18"/>
  <c r="E28" i="18"/>
  <c r="D28" i="18"/>
  <c r="E51" i="18"/>
  <c r="D51" i="18"/>
  <c r="E39" i="18"/>
  <c r="D39" i="18"/>
  <c r="E27" i="18"/>
  <c r="D27" i="18"/>
  <c r="E24" i="18"/>
  <c r="D24" i="18"/>
  <c r="E58" i="18"/>
  <c r="D58" i="18"/>
  <c r="E45" i="18"/>
  <c r="D45" i="18"/>
  <c r="D56" i="18"/>
  <c r="E56" i="18"/>
  <c r="E55" i="18"/>
  <c r="D55" i="18"/>
  <c r="D50" i="18"/>
  <c r="E50" i="18"/>
  <c r="E38" i="18"/>
  <c r="D38" i="18"/>
  <c r="E26" i="18"/>
  <c r="D26" i="18"/>
  <c r="E60" i="18"/>
  <c r="D60" i="18"/>
  <c r="E59" i="18"/>
  <c r="D59" i="18"/>
  <c r="E22" i="18"/>
  <c r="D22" i="18"/>
  <c r="D44" i="18"/>
  <c r="E44" i="18"/>
  <c r="E61" i="18"/>
  <c r="D61" i="18"/>
  <c r="E49" i="18"/>
  <c r="D49" i="18"/>
  <c r="D37" i="18"/>
  <c r="E37" i="18"/>
  <c r="D25" i="18"/>
  <c r="E25" i="18"/>
  <c r="E40" i="18"/>
  <c r="D40" i="18"/>
  <c r="D16" i="18"/>
  <c r="E16" i="18"/>
  <c r="E13" i="18"/>
  <c r="D13" i="18"/>
  <c r="E15" i="18"/>
  <c r="D15" i="18"/>
  <c r="D14" i="18"/>
  <c r="E14" i="18"/>
  <c r="E17" i="18"/>
  <c r="D17" i="18"/>
  <c r="E12" i="18"/>
  <c r="D12" i="18"/>
  <c r="G4" i="18"/>
  <c r="AD9" i="18" l="1"/>
  <c r="AD63" i="18" s="1"/>
  <c r="AE64" i="18" s="1"/>
  <c r="AD48" i="23"/>
  <c r="AD49" i="23" s="1"/>
  <c r="AF48" i="23" l="1"/>
  <c r="AG15" i="23" l="1"/>
  <c r="AG17" i="23"/>
  <c r="AG12" i="23"/>
  <c r="AG14" i="23"/>
  <c r="AG13" i="23"/>
  <c r="AG48" i="23" s="1"/>
  <c r="AG16" i="23"/>
  <c r="J37" i="18" l="1" a="1"/>
  <c r="J37" i="18" s="1"/>
  <c r="AB37" i="18" s="1"/>
  <c r="J61" i="18" a="1"/>
  <c r="J61" i="18" s="1"/>
  <c r="AB61" i="18" s="1"/>
  <c r="J21" i="18" a="1"/>
  <c r="J21" i="18" s="1"/>
  <c r="AB21" i="18" s="1"/>
  <c r="J28" i="18" a="1"/>
  <c r="J28" i="18" s="1"/>
  <c r="AB28" i="18" s="1"/>
  <c r="J19" i="18" a="1"/>
  <c r="J19" i="18" s="1"/>
  <c r="AB19" i="18" s="1"/>
  <c r="J26" i="18" a="1"/>
  <c r="J26" i="18" s="1"/>
  <c r="AB26" i="18" s="1"/>
  <c r="J17" i="18" a="1"/>
  <c r="J17" i="18" s="1"/>
  <c r="AB17" i="18" s="1"/>
  <c r="AC17" i="18" s="1"/>
  <c r="N17" i="18" s="1"/>
  <c r="AH17" i="18" s="1"/>
  <c r="J53" i="18" a="1"/>
  <c r="J53" i="18" s="1"/>
  <c r="AB53" i="18" s="1"/>
  <c r="J29" i="18" a="1"/>
  <c r="J29" i="18" s="1"/>
  <c r="AB29" i="18" s="1"/>
  <c r="J52" i="18" a="1"/>
  <c r="J52" i="18" s="1"/>
  <c r="AB52" i="18" s="1"/>
  <c r="J20" i="18" a="1"/>
  <c r="J20" i="18" s="1"/>
  <c r="AB20" i="18" s="1"/>
  <c r="J43" i="18" a="1"/>
  <c r="J43" i="18" s="1"/>
  <c r="AB43" i="18" s="1"/>
  <c r="J35" i="18" a="1"/>
  <c r="J35" i="18" s="1"/>
  <c r="AB35" i="18" s="1"/>
  <c r="J50" i="18" a="1"/>
  <c r="J50" i="18" s="1"/>
  <c r="AB50" i="18" s="1"/>
  <c r="J34" i="18" a="1"/>
  <c r="J34" i="18" s="1"/>
  <c r="AB34" i="18" s="1"/>
  <c r="J49" i="18" a="1"/>
  <c r="J49" i="18" s="1"/>
  <c r="AB49" i="18" s="1"/>
  <c r="J33" i="18" a="1"/>
  <c r="J33" i="18" s="1"/>
  <c r="AB33" i="18" s="1"/>
  <c r="J56" i="18" a="1"/>
  <c r="J56" i="18" s="1"/>
  <c r="AB56" i="18" s="1"/>
  <c r="J48" i="18" a="1"/>
  <c r="J48" i="18" s="1"/>
  <c r="AB48" i="18" s="1"/>
  <c r="J40" i="18" a="1"/>
  <c r="J40" i="18" s="1"/>
  <c r="AB40" i="18" s="1"/>
  <c r="J32" i="18" a="1"/>
  <c r="J32" i="18" s="1"/>
  <c r="AB32" i="18" s="1"/>
  <c r="J24" i="18" a="1"/>
  <c r="J24" i="18" s="1"/>
  <c r="AB24" i="18" s="1"/>
  <c r="J16" i="18" a="1"/>
  <c r="J16" i="18" s="1"/>
  <c r="AB16" i="18" s="1"/>
  <c r="AC16" i="18" s="1"/>
  <c r="N16" i="18" s="1"/>
  <c r="AH16" i="18" s="1"/>
  <c r="J60" i="18" a="1"/>
  <c r="J60" i="18" s="1"/>
  <c r="AB60" i="18" s="1"/>
  <c r="J36" i="18" a="1"/>
  <c r="J36" i="18" s="1"/>
  <c r="AB36" i="18" s="1"/>
  <c r="J51" i="18" a="1"/>
  <c r="J51" i="18" s="1"/>
  <c r="AB51" i="18" s="1"/>
  <c r="J27" i="18" a="1"/>
  <c r="J27" i="18" s="1"/>
  <c r="AB27" i="18" s="1"/>
  <c r="J58" i="18" a="1"/>
  <c r="J58" i="18" s="1"/>
  <c r="AB58" i="18" s="1"/>
  <c r="J42" i="18" a="1"/>
  <c r="J42" i="18" s="1"/>
  <c r="AB42" i="18" s="1"/>
  <c r="J18" i="18" a="1"/>
  <c r="J18" i="18" s="1"/>
  <c r="AB18" i="18" s="1"/>
  <c r="J57" i="18" a="1"/>
  <c r="J57" i="18" s="1"/>
  <c r="AB57" i="18" s="1"/>
  <c r="J41" i="18" a="1"/>
  <c r="J41" i="18" s="1"/>
  <c r="AB41" i="18" s="1"/>
  <c r="J25" i="18" a="1"/>
  <c r="J25" i="18" s="1"/>
  <c r="AB25" i="18" s="1"/>
  <c r="J55" i="18" a="1"/>
  <c r="J55" i="18" s="1"/>
  <c r="AB55" i="18" s="1"/>
  <c r="J47" i="18" a="1"/>
  <c r="J47" i="18" s="1"/>
  <c r="AB47" i="18" s="1"/>
  <c r="J39" i="18" a="1"/>
  <c r="J39" i="18" s="1"/>
  <c r="AB39" i="18" s="1"/>
  <c r="J31" i="18" a="1"/>
  <c r="J31" i="18" s="1"/>
  <c r="AB31" i="18" s="1"/>
  <c r="J23" i="18" a="1"/>
  <c r="J23" i="18" s="1"/>
  <c r="AB23" i="18" s="1"/>
  <c r="J15" i="18" a="1"/>
  <c r="J15" i="18" s="1"/>
  <c r="AB15" i="18" s="1"/>
  <c r="AC15" i="18" s="1"/>
  <c r="J45" i="18" a="1"/>
  <c r="J45" i="18" s="1"/>
  <c r="AB45" i="18" s="1"/>
  <c r="J44" i="18" a="1"/>
  <c r="J44" i="18" s="1"/>
  <c r="AB44" i="18" s="1"/>
  <c r="J59" i="18" a="1"/>
  <c r="J59" i="18" s="1"/>
  <c r="AB59" i="18" s="1"/>
  <c r="J54" i="18" a="1"/>
  <c r="J54" i="18" s="1"/>
  <c r="AB54" i="18" s="1"/>
  <c r="J46" i="18" a="1"/>
  <c r="J46" i="18" s="1"/>
  <c r="AB46" i="18" s="1"/>
  <c r="J38" i="18" a="1"/>
  <c r="J38" i="18" s="1"/>
  <c r="AB38" i="18" s="1"/>
  <c r="J30" i="18" a="1"/>
  <c r="J30" i="18" s="1"/>
  <c r="AB30" i="18" s="1"/>
  <c r="J22" i="18" a="1"/>
  <c r="J22" i="18" s="1"/>
  <c r="AB22" i="18" s="1"/>
  <c r="J14" i="18" a="1"/>
  <c r="J14" i="18" s="1"/>
  <c r="AB14" i="18" s="1"/>
  <c r="AC14" i="18" s="1"/>
  <c r="J13" i="18" a="1"/>
  <c r="J13" i="18" s="1"/>
  <c r="AB13" i="18" s="1"/>
  <c r="AC13" i="18" s="1"/>
  <c r="N15" i="18" l="1"/>
  <c r="AH15" i="18" s="1"/>
  <c r="N13" i="18"/>
  <c r="AH13" i="18" s="1"/>
  <c r="N14" i="18"/>
  <c r="AH14" i="18" s="1"/>
  <c r="AH63" i="1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<sst xmlns="http://schemas.openxmlformats.org/spreadsheetml/2006/main" count="293" uniqueCount="114">
  <si>
    <t>製品名</t>
    <rPh sb="0" eb="3">
      <t>セイヒンメイ</t>
    </rPh>
    <phoneticPr fontId="18"/>
  </si>
  <si>
    <t>備考</t>
    <rPh sb="0" eb="2">
      <t>ビコウ</t>
    </rPh>
    <phoneticPr fontId="18"/>
  </si>
  <si>
    <t>型番</t>
    <rPh sb="0" eb="2">
      <t>カタバン</t>
    </rPh>
    <phoneticPr fontId="18"/>
  </si>
  <si>
    <t>数値</t>
    <rPh sb="0" eb="2">
      <t>スウチ</t>
    </rPh>
    <phoneticPr fontId="18"/>
  </si>
  <si>
    <t>(例)</t>
    <phoneticPr fontId="18"/>
  </si>
  <si>
    <t>SII HP
公表項目</t>
    <rPh sb="7" eb="9">
      <t>コウヒョウ</t>
    </rPh>
    <rPh sb="9" eb="11">
      <t>コウモク</t>
    </rPh>
    <phoneticPr fontId="18"/>
  </si>
  <si>
    <t>公表</t>
    <rPh sb="0" eb="2">
      <t>コウヒョウ</t>
    </rPh>
    <phoneticPr fontId="18"/>
  </si>
  <si>
    <t>非公表</t>
    <rPh sb="0" eb="1">
      <t>ヒ</t>
    </rPh>
    <rPh sb="1" eb="3">
      <t>コウヒョウ</t>
    </rPh>
    <phoneticPr fontId="18"/>
  </si>
  <si>
    <t>No.</t>
    <phoneticPr fontId="18"/>
  </si>
  <si>
    <t>必須</t>
    <rPh sb="0" eb="2">
      <t>ヒッス</t>
    </rPh>
    <phoneticPr fontId="18"/>
  </si>
  <si>
    <t>任意</t>
    <rPh sb="0" eb="2">
      <t>ニンイ</t>
    </rPh>
    <phoneticPr fontId="18"/>
  </si>
  <si>
    <t>未入力：</t>
    <rPh sb="0" eb="3">
      <t>ミニュウリョク</t>
    </rPh>
    <phoneticPr fontId="18"/>
  </si>
  <si>
    <t>重複：</t>
    <rPh sb="0" eb="2">
      <t>チョウフク</t>
    </rPh>
    <phoneticPr fontId="18"/>
  </si>
  <si>
    <t>エラー表示欄</t>
    <rPh sb="3" eb="5">
      <t>ヒョウジ</t>
    </rPh>
    <rPh sb="5" eb="6">
      <t>ラン</t>
    </rPh>
    <phoneticPr fontId="18"/>
  </si>
  <si>
    <t>重複
判定</t>
    <rPh sb="0" eb="2">
      <t>チョウフク</t>
    </rPh>
    <rPh sb="3" eb="5">
      <t>ハンテイ</t>
    </rPh>
    <phoneticPr fontId="18"/>
  </si>
  <si>
    <t>自動表示</t>
    <rPh sb="0" eb="2">
      <t>ジドウ</t>
    </rPh>
    <rPh sb="2" eb="4">
      <t>ヒョウジ</t>
    </rPh>
    <phoneticPr fontId="18"/>
  </si>
  <si>
    <t>製造事業者名</t>
    <rPh sb="0" eb="2">
      <t>セイゾウ</t>
    </rPh>
    <rPh sb="2" eb="4">
      <t>ジギョウ</t>
    </rPh>
    <rPh sb="4" eb="5">
      <t>シャ</t>
    </rPh>
    <rPh sb="5" eb="6">
      <t>メイ</t>
    </rPh>
    <phoneticPr fontId="18"/>
  </si>
  <si>
    <t>種別</t>
    <phoneticPr fontId="18"/>
  </si>
  <si>
    <t>設備区分</t>
    <rPh sb="0" eb="2">
      <t>セツビ</t>
    </rPh>
    <rPh sb="2" eb="4">
      <t>クブン</t>
    </rPh>
    <phoneticPr fontId="18"/>
  </si>
  <si>
    <t>XYZヒートポンプ</t>
    <phoneticPr fontId="18"/>
  </si>
  <si>
    <t>数値</t>
    <phoneticPr fontId="18"/>
  </si>
  <si>
    <t>入力要否</t>
    <rPh sb="0" eb="2">
      <t>ニュウリョク</t>
    </rPh>
    <rPh sb="2" eb="4">
      <t>ヨウヒ</t>
    </rPh>
    <phoneticPr fontId="18"/>
  </si>
  <si>
    <t>申請年月日</t>
    <phoneticPr fontId="18"/>
  </si>
  <si>
    <t>申請製品数</t>
    <phoneticPr fontId="18"/>
  </si>
  <si>
    <r>
      <t xml:space="preserve">製造事業者名
(フリガナ)
</t>
    </r>
    <r>
      <rPr>
        <b/>
        <sz val="14"/>
        <color rgb="FFFF0000"/>
        <rFont val="Meiryo UI"/>
        <family val="3"/>
        <charset val="128"/>
      </rPr>
      <t>※法人格は不要です</t>
    </r>
    <rPh sb="0" eb="2">
      <t>セイゾウ</t>
    </rPh>
    <rPh sb="2" eb="4">
      <t>ジギョウ</t>
    </rPh>
    <rPh sb="4" eb="5">
      <t>シャ</t>
    </rPh>
    <rPh sb="5" eb="6">
      <t>メイ</t>
    </rPh>
    <rPh sb="15" eb="17">
      <t>ホウジン</t>
    </rPh>
    <rPh sb="17" eb="18">
      <t>カク</t>
    </rPh>
    <rPh sb="19" eb="21">
      <t>フヨウ</t>
    </rPh>
    <phoneticPr fontId="18"/>
  </si>
  <si>
    <t>型番が重複しています。
ご確認のうえ、型番が重複しないよう修正してください。</t>
    <rPh sb="0" eb="2">
      <t>カタバン</t>
    </rPh>
    <rPh sb="3" eb="5">
      <t>ジュウフク</t>
    </rPh>
    <rPh sb="13" eb="15">
      <t>カクニン</t>
    </rPh>
    <rPh sb="19" eb="21">
      <t>カタバン</t>
    </rPh>
    <rPh sb="22" eb="24">
      <t>チョウフク</t>
    </rPh>
    <rPh sb="29" eb="31">
      <t>シュウセイ</t>
    </rPh>
    <phoneticPr fontId="18"/>
  </si>
  <si>
    <t>性能値</t>
    <rPh sb="0" eb="3">
      <t>セイノウチ</t>
    </rPh>
    <phoneticPr fontId="18"/>
  </si>
  <si>
    <t>熱源／方式</t>
    <rPh sb="0" eb="2">
      <t>ネツゲン</t>
    </rPh>
    <rPh sb="3" eb="5">
      <t>ホウシキ</t>
    </rPh>
    <phoneticPr fontId="18"/>
  </si>
  <si>
    <t>蒸気発生ヒートポンプ</t>
    <rPh sb="0" eb="2">
      <t>ジョウキ</t>
    </rPh>
    <rPh sb="2" eb="4">
      <t>ハッセイ</t>
    </rPh>
    <phoneticPr fontId="18"/>
  </si>
  <si>
    <t>性能値が基準値を満たしていません。
基準値を満たしていない製品型番は申請できませんので、
性能値が基準値を満たしているかご確認ください。</t>
    <rPh sb="0" eb="2">
      <t>セイノウ</t>
    </rPh>
    <rPh sb="2" eb="3">
      <t>チ</t>
    </rPh>
    <rPh sb="4" eb="7">
      <t>キジュンチ</t>
    </rPh>
    <rPh sb="8" eb="9">
      <t>ミ</t>
    </rPh>
    <rPh sb="18" eb="21">
      <t>キジュンチ</t>
    </rPh>
    <rPh sb="22" eb="23">
      <t>ミ</t>
    </rPh>
    <rPh sb="29" eb="31">
      <t>セイヒン</t>
    </rPh>
    <rPh sb="31" eb="33">
      <t>カタバン</t>
    </rPh>
    <rPh sb="34" eb="36">
      <t>シンセイ</t>
    </rPh>
    <rPh sb="45" eb="47">
      <t>セイノウ</t>
    </rPh>
    <rPh sb="47" eb="48">
      <t>チ</t>
    </rPh>
    <rPh sb="49" eb="52">
      <t>キジュンチ</t>
    </rPh>
    <rPh sb="53" eb="54">
      <t>ミ</t>
    </rPh>
    <rPh sb="61" eb="63">
      <t>カクニン</t>
    </rPh>
    <phoneticPr fontId="18"/>
  </si>
  <si>
    <t>水熱源／一過式</t>
    <rPh sb="0" eb="1">
      <t>ミズ</t>
    </rPh>
    <rPh sb="1" eb="3">
      <t>ネツゲン</t>
    </rPh>
    <rPh sb="4" eb="7">
      <t>イッカシキ</t>
    </rPh>
    <phoneticPr fontId="18"/>
  </si>
  <si>
    <t>蒸気供給温度：120℃以上～150℃未満</t>
    <rPh sb="0" eb="2">
      <t>ジョウキ</t>
    </rPh>
    <rPh sb="2" eb="4">
      <t>キョウキュウ</t>
    </rPh>
    <rPh sb="4" eb="6">
      <t>オンド</t>
    </rPh>
    <rPh sb="11" eb="13">
      <t>イジョウ</t>
    </rPh>
    <rPh sb="18" eb="20">
      <t>ミマン</t>
    </rPh>
    <phoneticPr fontId="18"/>
  </si>
  <si>
    <t>蒸気供給温度：150℃以上～165℃未満</t>
    <rPh sb="0" eb="2">
      <t>ジョウキ</t>
    </rPh>
    <rPh sb="2" eb="4">
      <t>キョウキュウ</t>
    </rPh>
    <rPh sb="4" eb="6">
      <t>オンド</t>
    </rPh>
    <rPh sb="11" eb="13">
      <t>イジョウ</t>
    </rPh>
    <rPh sb="18" eb="20">
      <t>ミマン</t>
    </rPh>
    <phoneticPr fontId="18"/>
  </si>
  <si>
    <t>蒸気供給温度：165℃以上</t>
    <rPh sb="0" eb="2">
      <t>ジョウキ</t>
    </rPh>
    <rPh sb="2" eb="4">
      <t>キョウキュウ</t>
    </rPh>
    <rPh sb="4" eb="6">
      <t>オンド</t>
    </rPh>
    <rPh sb="11" eb="13">
      <t>イジョウ</t>
    </rPh>
    <phoneticPr fontId="18"/>
  </si>
  <si>
    <t>熱源水入口温度：65℃</t>
    <rPh sb="0" eb="2">
      <t>ネツゲン</t>
    </rPh>
    <rPh sb="2" eb="3">
      <t>スイ</t>
    </rPh>
    <rPh sb="3" eb="5">
      <t>イリグチ</t>
    </rPh>
    <rPh sb="5" eb="7">
      <t>オンド</t>
    </rPh>
    <phoneticPr fontId="18"/>
  </si>
  <si>
    <t>熱源水入口温度：90℃</t>
    <rPh sb="0" eb="2">
      <t>ネツゲン</t>
    </rPh>
    <rPh sb="2" eb="3">
      <t>スイ</t>
    </rPh>
    <rPh sb="3" eb="5">
      <t>イリグチ</t>
    </rPh>
    <rPh sb="5" eb="7">
      <t>オンド</t>
    </rPh>
    <phoneticPr fontId="18"/>
  </si>
  <si>
    <t>熱源水入口温度：70℃</t>
    <rPh sb="0" eb="2">
      <t>ネツゲン</t>
    </rPh>
    <rPh sb="2" eb="3">
      <t>スイ</t>
    </rPh>
    <rPh sb="3" eb="5">
      <t>イリグチ</t>
    </rPh>
    <rPh sb="5" eb="7">
      <t>オンド</t>
    </rPh>
    <phoneticPr fontId="18"/>
  </si>
  <si>
    <t>製造事業者名
(フリガナ)</t>
    <rPh sb="0" eb="2">
      <t>セイゾウ</t>
    </rPh>
    <rPh sb="2" eb="4">
      <t>ジギョウ</t>
    </rPh>
    <rPh sb="4" eb="5">
      <t>シャ</t>
    </rPh>
    <rPh sb="5" eb="6">
      <t>メイ</t>
    </rPh>
    <phoneticPr fontId="18"/>
  </si>
  <si>
    <t>熱源水入口温度：65℃</t>
    <phoneticPr fontId="18"/>
  </si>
  <si>
    <t>非公表</t>
    <phoneticPr fontId="18"/>
  </si>
  <si>
    <t>最終更新日</t>
    <rPh sb="0" eb="2">
      <t>サイシュウ</t>
    </rPh>
    <rPh sb="2" eb="5">
      <t>コウシンビ</t>
    </rPh>
    <phoneticPr fontId="18"/>
  </si>
  <si>
    <t>測定条件②</t>
    <rPh sb="0" eb="4">
      <t>ソクテイジョウケン</t>
    </rPh>
    <phoneticPr fontId="18"/>
  </si>
  <si>
    <t>■製品型番登録申請メールテンプレート</t>
    <rPh sb="1" eb="3">
      <t>セイヒン</t>
    </rPh>
    <rPh sb="3" eb="5">
      <t>カタバン</t>
    </rPh>
    <rPh sb="5" eb="7">
      <t>トウロク</t>
    </rPh>
    <rPh sb="7" eb="9">
      <t>シンセイ</t>
    </rPh>
    <phoneticPr fontId="18"/>
  </si>
  <si>
    <t>宛先</t>
    <rPh sb="0" eb="2">
      <t>アテサキ</t>
    </rPh>
    <phoneticPr fontId="18"/>
  </si>
  <si>
    <t>件名</t>
    <rPh sb="0" eb="2">
      <t>ケンメイ</t>
    </rPh>
    <phoneticPr fontId="18"/>
  </si>
  <si>
    <t xml:space="preserve">
メール本文</t>
    <rPh sb="4" eb="6">
      <t>ホンブン</t>
    </rPh>
    <phoneticPr fontId="18"/>
  </si>
  <si>
    <t>○○○株式会社</t>
  </si>
  <si>
    <t>マルマルマル</t>
  </si>
  <si>
    <t>非公表</t>
    <rPh sb="0" eb="3">
      <t>ヒコウヒョウ</t>
    </rPh>
    <phoneticPr fontId="18"/>
  </si>
  <si>
    <t>ワイルドカードの内訳一覧</t>
    <phoneticPr fontId="18"/>
  </si>
  <si>
    <t>項番</t>
    <rPh sb="0" eb="2">
      <t>ニンイ</t>
    </rPh>
    <phoneticPr fontId="18"/>
  </si>
  <si>
    <t>非公表</t>
    <phoneticPr fontId="18"/>
  </si>
  <si>
    <t>XYZヒートポンプ</t>
  </si>
  <si>
    <t>型番審査</t>
    <rPh sb="0" eb="2">
      <t>カタバン</t>
    </rPh>
    <rPh sb="2" eb="4">
      <t>シンサ</t>
    </rPh>
    <phoneticPr fontId="18"/>
  </si>
  <si>
    <t>サンプル対象</t>
    <rPh sb="4" eb="6">
      <t>タイショウ</t>
    </rPh>
    <phoneticPr fontId="18"/>
  </si>
  <si>
    <t>審査結果</t>
    <rPh sb="0" eb="2">
      <t>シンサ</t>
    </rPh>
    <rPh sb="2" eb="4">
      <t>ケッカ</t>
    </rPh>
    <phoneticPr fontId="18"/>
  </si>
  <si>
    <t>未入力項目があります。
ご確認のうえ未入力の項目に入力してください。</t>
    <rPh sb="0" eb="3">
      <t>ミニュウリョク</t>
    </rPh>
    <rPh sb="3" eb="5">
      <t>コウモク</t>
    </rPh>
    <rPh sb="13" eb="15">
      <t>カクニン</t>
    </rPh>
    <rPh sb="18" eb="19">
      <t>ミ</t>
    </rPh>
    <rPh sb="19" eb="21">
      <t>ニュウリョク</t>
    </rPh>
    <rPh sb="22" eb="24">
      <t>コウモク</t>
    </rPh>
    <rPh sb="25" eb="27">
      <t>ニュウリョク</t>
    </rPh>
    <phoneticPr fontId="18"/>
  </si>
  <si>
    <t>産業ヒートポンプ</t>
    <rPh sb="0" eb="2">
      <t>サンギョウ</t>
    </rPh>
    <phoneticPr fontId="18"/>
  </si>
  <si>
    <t>○○○株式会社</t>
    <rPh sb="3" eb="7">
      <t>カブシキガイシャ</t>
    </rPh>
    <phoneticPr fontId="18"/>
  </si>
  <si>
    <t>aaaa-bbbb■</t>
    <phoneticPr fontId="18"/>
  </si>
  <si>
    <t>Ver.</t>
    <phoneticPr fontId="18"/>
  </si>
  <si>
    <t>産業ヒートポンプ(蒸気発生ヒートポンプ)</t>
    <rPh sb="0" eb="2">
      <t>サンギョウ</t>
    </rPh>
    <rPh sb="9" eb="11">
      <t>ジョウキ</t>
    </rPh>
    <rPh sb="11" eb="13">
      <t>ハッセイ</t>
    </rPh>
    <phoneticPr fontId="18"/>
  </si>
  <si>
    <t>性能値(COP)：</t>
    <rPh sb="0" eb="2">
      <t>セイノウ</t>
    </rPh>
    <rPh sb="2" eb="3">
      <t>チ</t>
    </rPh>
    <phoneticPr fontId="18"/>
  </si>
  <si>
    <t>種別</t>
    <rPh sb="0" eb="2">
      <t>シュベツ</t>
    </rPh>
    <phoneticPr fontId="18"/>
  </si>
  <si>
    <t>測定条件①</t>
  </si>
  <si>
    <t>測定条件①</t>
    <rPh sb="0" eb="4">
      <t>ソクテイジョウケン</t>
    </rPh>
    <phoneticPr fontId="18"/>
  </si>
  <si>
    <t>必須(条件有)</t>
    <rPh sb="0" eb="2">
      <t>ヒッス</t>
    </rPh>
    <rPh sb="3" eb="5">
      <t>ジョウケン</t>
    </rPh>
    <rPh sb="5" eb="6">
      <t>アリ</t>
    </rPh>
    <phoneticPr fontId="18"/>
  </si>
  <si>
    <t>基準値
(COP)</t>
  </si>
  <si>
    <t>性能値
(COP)</t>
    <rPh sb="0" eb="2">
      <t>セイノウ</t>
    </rPh>
    <rPh sb="2" eb="3">
      <t>チ</t>
    </rPh>
    <phoneticPr fontId="18"/>
  </si>
  <si>
    <t>希望小売価格
(千円)</t>
    <rPh sb="0" eb="6">
      <t>キボウコウリカカク</t>
    </rPh>
    <rPh sb="8" eb="9">
      <t>セン</t>
    </rPh>
    <rPh sb="9" eb="10">
      <t>エン</t>
    </rPh>
    <phoneticPr fontId="18"/>
  </si>
  <si>
    <t>1.0</t>
    <phoneticPr fontId="18"/>
  </si>
  <si>
    <r>
      <t xml:space="preserve">加熱能力(kW)
</t>
    </r>
    <r>
      <rPr>
        <sz val="14"/>
        <color rgb="FFFF0000"/>
        <rFont val="Meiryo UI"/>
        <family val="3"/>
        <charset val="128"/>
      </rPr>
      <t>※小数点第二位まで
入力</t>
    </r>
    <rPh sb="0" eb="2">
      <t>カネツ</t>
    </rPh>
    <rPh sb="2" eb="4">
      <t>ノウリョク</t>
    </rPh>
    <phoneticPr fontId="18"/>
  </si>
  <si>
    <r>
      <t xml:space="preserve">消費電力(kW)
</t>
    </r>
    <r>
      <rPr>
        <sz val="14"/>
        <color rgb="FFFF0000"/>
        <rFont val="Meiryo UI"/>
        <family val="3"/>
        <charset val="128"/>
      </rPr>
      <t>※小数点第二位まで
入力</t>
    </r>
    <phoneticPr fontId="18"/>
  </si>
  <si>
    <r>
      <t xml:space="preserve">最高供給温度(℃)
</t>
    </r>
    <r>
      <rPr>
        <sz val="14"/>
        <color rgb="FFFF0000"/>
        <rFont val="Meiryo UI"/>
        <family val="3"/>
        <charset val="128"/>
      </rPr>
      <t>※120(℃)以上の
整数を入力</t>
    </r>
    <rPh sb="0" eb="4">
      <t>サイコウキョウキュウ</t>
    </rPh>
    <rPh sb="4" eb="6">
      <t>オンド</t>
    </rPh>
    <rPh sb="17" eb="19">
      <t>イジョウ</t>
    </rPh>
    <rPh sb="21" eb="23">
      <t>セイスウ</t>
    </rPh>
    <rPh sb="24" eb="26">
      <t>ニュウリョク</t>
    </rPh>
    <phoneticPr fontId="18"/>
  </si>
  <si>
    <t>熱源／方式</t>
  </si>
  <si>
    <t>測定条件②</t>
  </si>
  <si>
    <t>基本情報
未入力判定</t>
    <rPh sb="0" eb="4">
      <t>キホンジョウホウ</t>
    </rPh>
    <rPh sb="5" eb="8">
      <t>ミニュウリョク</t>
    </rPh>
    <rPh sb="8" eb="10">
      <t>ハンテイ</t>
    </rPh>
    <phoneticPr fontId="18"/>
  </si>
  <si>
    <t>必須項目
未入力判定</t>
    <rPh sb="0" eb="2">
      <t>ヒッス</t>
    </rPh>
    <rPh sb="2" eb="4">
      <t>コウモク</t>
    </rPh>
    <rPh sb="5" eb="8">
      <t>ミニュウリョク</t>
    </rPh>
    <rPh sb="8" eb="10">
      <t>ハンテイ</t>
    </rPh>
    <phoneticPr fontId="18"/>
  </si>
  <si>
    <t>ワイルドカード
未入力判定</t>
    <rPh sb="8" eb="11">
      <t>ミニュウリョク</t>
    </rPh>
    <rPh sb="11" eb="13">
      <t>ハンテイ</t>
    </rPh>
    <phoneticPr fontId="18"/>
  </si>
  <si>
    <t>測定条件①
分類</t>
    <rPh sb="0" eb="4">
      <t>ソクテイジョウケン</t>
    </rPh>
    <rPh sb="6" eb="8">
      <t>ブンルイ</t>
    </rPh>
    <phoneticPr fontId="18"/>
  </si>
  <si>
    <t>測定条件②
分類</t>
    <rPh sb="0" eb="4">
      <t>ソクテイジョウケン</t>
    </rPh>
    <rPh sb="6" eb="8">
      <t>ブンルイ</t>
    </rPh>
    <phoneticPr fontId="18"/>
  </si>
  <si>
    <t>基準値</t>
    <rPh sb="0" eb="3">
      <t>キジュンチ</t>
    </rPh>
    <phoneticPr fontId="18"/>
  </si>
  <si>
    <t>分類</t>
    <rPh sb="0" eb="2">
      <t>ブンルイ</t>
    </rPh>
    <phoneticPr fontId="18"/>
  </si>
  <si>
    <t>1-1</t>
    <phoneticPr fontId="18"/>
  </si>
  <si>
    <t>2-2</t>
    <phoneticPr fontId="18"/>
  </si>
  <si>
    <t>3-3</t>
    <phoneticPr fontId="18"/>
  </si>
  <si>
    <t>備考
振り分け</t>
    <rPh sb="0" eb="2">
      <t>ビコウ</t>
    </rPh>
    <rPh sb="3" eb="4">
      <t>フ</t>
    </rPh>
    <rPh sb="5" eb="6">
      <t>ワ</t>
    </rPh>
    <phoneticPr fontId="18"/>
  </si>
  <si>
    <t>備考
(自由記入)</t>
    <rPh sb="0" eb="2">
      <t>ビコウ</t>
    </rPh>
    <rPh sb="4" eb="8">
      <t>ジユウキニュウ</t>
    </rPh>
    <phoneticPr fontId="18"/>
  </si>
  <si>
    <t>重複判定用</t>
    <rPh sb="0" eb="5">
      <t>チョウフクハンテイヨウ</t>
    </rPh>
    <phoneticPr fontId="18"/>
  </si>
  <si>
    <t>※編集不可※選択項目シートで上から何番目にあるか</t>
    <rPh sb="14" eb="15">
      <t>ウエ</t>
    </rPh>
    <rPh sb="17" eb="20">
      <t>ナンバンメ</t>
    </rPh>
    <phoneticPr fontId="18"/>
  </si>
  <si>
    <t>↓</t>
    <phoneticPr fontId="18"/>
  </si>
  <si>
    <t>↓</t>
    <phoneticPr fontId="18"/>
  </si>
  <si>
    <t>測定条件①②の組み合わせから算出</t>
    <rPh sb="0" eb="4">
      <t>ソクテイジョウケン</t>
    </rPh>
    <rPh sb="7" eb="8">
      <t>ク</t>
    </rPh>
    <rPh sb="9" eb="10">
      <t>ア</t>
    </rPh>
    <rPh sb="14" eb="16">
      <t>サンシュツ</t>
    </rPh>
    <phoneticPr fontId="18"/>
  </si>
  <si>
    <t>-FL(●●仕様),-GK(○○タイプ)</t>
  </si>
  <si>
    <t>型番</t>
    <rPh sb="0" eb="2">
      <t>カタバン</t>
    </rPh>
    <phoneticPr fontId="18"/>
  </si>
  <si>
    <t>令和7年度補正</t>
    <rPh sb="0" eb="2">
      <t>レイワ</t>
    </rPh>
    <rPh sb="3" eb="7">
      <t>ネンドホセイ</t>
    </rPh>
    <phoneticPr fontId="18"/>
  </si>
  <si>
    <t>st-kataban@sii.or.jp</t>
    <phoneticPr fontId="18"/>
  </si>
  <si>
    <t>【製品型番登録】令和7年度補正 省エネ事業 申請書類の提出 (製造事業者名)</t>
    <phoneticPr fontId="18"/>
  </si>
  <si>
    <r>
      <rPr>
        <sz val="12"/>
        <color rgb="FF000000"/>
        <rFont val="游ゴシック Medium"/>
        <family val="3"/>
        <charset val="128"/>
      </rPr>
      <t>一般社団法人環境共創イニシアチブ
事業第１部</t>
    </r>
    <r>
      <rPr>
        <sz val="12"/>
        <color rgb="FF000000"/>
        <rFont val="Calibri"/>
        <family val="2"/>
      </rPr>
      <t xml:space="preserve"> </t>
    </r>
    <r>
      <rPr>
        <sz val="12"/>
        <color rgb="FF000000"/>
        <rFont val="游ゴシック Medium"/>
        <family val="3"/>
        <charset val="128"/>
      </rPr>
      <t>製品型番登録担当</t>
    </r>
    <r>
      <rPr>
        <sz val="12"/>
        <color rgb="FF000000"/>
        <rFont val="Calibri"/>
        <family val="2"/>
      </rPr>
      <t xml:space="preserve">  </t>
    </r>
    <r>
      <rPr>
        <sz val="12"/>
        <color rgb="FF000000"/>
        <rFont val="游ゴシック Medium"/>
        <family val="3"/>
        <charset val="128"/>
      </rPr>
      <t>宛
令和7年度補正予算 省エネルギー投資促進・需要構造転換支援事業および、
省エネルギー投資促進支援事業での、指定設備に係る製品型番登録を申請いたします。
以下のファイルを送付いたします。
・補助対象設備登録申請書
・製品型番リスト
・製品カタログ</t>
    </r>
    <r>
      <rPr>
        <sz val="12"/>
        <color rgb="FF000000"/>
        <rFont val="Calibri"/>
        <family val="2"/>
      </rPr>
      <t>(</t>
    </r>
    <r>
      <rPr>
        <sz val="12"/>
        <color rgb="FF000000"/>
        <rFont val="游ゴシック Medium"/>
        <family val="3"/>
        <charset val="128"/>
      </rPr>
      <t>仕様書等</t>
    </r>
    <r>
      <rPr>
        <sz val="12"/>
        <color rgb="FF000000"/>
        <rFont val="Calibri"/>
        <family val="2"/>
      </rPr>
      <t xml:space="preserve">)
</t>
    </r>
    <r>
      <rPr>
        <sz val="12"/>
        <color rgb="FF000000"/>
        <rFont val="游ゴシック Medium"/>
        <family val="3"/>
        <charset val="128"/>
      </rPr>
      <t xml:space="preserve">・商業登記簿謄本
</t>
    </r>
    <r>
      <rPr>
        <sz val="12"/>
        <color rgb="FF000000"/>
        <rFont val="Calibri"/>
        <family val="2"/>
      </rPr>
      <t xml:space="preserve">----------------------------------------------------------------------------------------------------------------
</t>
    </r>
    <r>
      <rPr>
        <sz val="12"/>
        <color rgb="FF000000"/>
        <rFont val="游ゴシック Medium"/>
        <family val="3"/>
        <charset val="128"/>
      </rPr>
      <t xml:space="preserve">製造事業者名：
担当者：
電話番号：
メールアドレス：
</t>
    </r>
    <r>
      <rPr>
        <sz val="12"/>
        <color rgb="FF000000"/>
        <rFont val="Calibri"/>
        <family val="2"/>
      </rPr>
      <t>----------------------------------------------------------------------------------------------------------------</t>
    </r>
    <phoneticPr fontId="18"/>
  </si>
  <si>
    <r>
      <t xml:space="preserve">【製品型番登録申請についてのお願い】
・製品型番登録要領をよくご確認いただいたうえで、製品型番登録申請を行ってください。
・エラー表示欄の各項目でエラー表示がないことをご確認のうえ、本リストを提出してください。
・本ファイル内「基準値」シートを参照いただき、基準値を満たす型番の入力をお願いいたします。
※基準値を満たしていない場合は行が赤く表示されます。
</t>
    </r>
    <r>
      <rPr>
        <b/>
        <sz val="20"/>
        <color rgb="FFFF0000"/>
        <rFont val="Meiryo UI"/>
        <family val="3"/>
        <charset val="128"/>
      </rPr>
      <t>・型番リストに入力した全ての事項が確認できるカタログ(仕様書等)を必ず提出してください。</t>
    </r>
    <r>
      <rPr>
        <b/>
        <sz val="14"/>
        <color theme="1"/>
        <rFont val="Meiryo UI"/>
        <family val="3"/>
        <charset val="128"/>
      </rPr>
      <t xml:space="preserve">
　あわせて、製品名、型番、数値が、カタログ(仕様書等)の記載と一致していることを確認してください。</t>
    </r>
    <rPh sb="1" eb="3">
      <t>セイヒン</t>
    </rPh>
    <rPh sb="3" eb="5">
      <t>カタバン</t>
    </rPh>
    <rPh sb="5" eb="7">
      <t>トウロク</t>
    </rPh>
    <rPh sb="7" eb="9">
      <t>シンセイ</t>
    </rPh>
    <rPh sb="20" eb="22">
      <t>セイヒン</t>
    </rPh>
    <rPh sb="32" eb="34">
      <t>カクニン</t>
    </rPh>
    <rPh sb="43" eb="45">
      <t>セイヒン</t>
    </rPh>
    <rPh sb="65" eb="67">
      <t>ヒョウジ</t>
    </rPh>
    <rPh sb="67" eb="68">
      <t>ラン</t>
    </rPh>
    <rPh sb="69" eb="70">
      <t>カク</t>
    </rPh>
    <rPh sb="70" eb="72">
      <t>コウモク</t>
    </rPh>
    <rPh sb="76" eb="78">
      <t>ヒョウジ</t>
    </rPh>
    <rPh sb="85" eb="87">
      <t>カクニン</t>
    </rPh>
    <rPh sb="91" eb="92">
      <t>ホン</t>
    </rPh>
    <rPh sb="96" eb="98">
      <t>テイシュツ</t>
    </rPh>
    <rPh sb="209" eb="210">
      <t>トウ</t>
    </rPh>
    <rPh sb="249" eb="250">
      <t>トウ</t>
    </rPh>
    <rPh sb="264" eb="266">
      <t>カクニン</t>
    </rPh>
    <phoneticPr fontId="1"/>
  </si>
  <si>
    <t>GX要件にかかわる書類の提出</t>
    <rPh sb="2" eb="4">
      <t>ヨウケン</t>
    </rPh>
    <rPh sb="9" eb="11">
      <t>ショルイ</t>
    </rPh>
    <rPh sb="12" eb="14">
      <t>テイシュツ</t>
    </rPh>
    <phoneticPr fontId="18"/>
  </si>
  <si>
    <t>非公開</t>
    <rPh sb="0" eb="3">
      <t>ヒコウカイ</t>
    </rPh>
    <phoneticPr fontId="18"/>
  </si>
  <si>
    <t>自動表示</t>
    <rPh sb="0" eb="4">
      <t>ジドウヒョウジ</t>
    </rPh>
    <phoneticPr fontId="18"/>
  </si>
  <si>
    <t>XYZ-aaaa</t>
  </si>
  <si>
    <t>XYZ-bbbb</t>
  </si>
  <si>
    <t>XYZ-cccc</t>
  </si>
  <si>
    <t>ABCヒートポンプ</t>
  </si>
  <si>
    <t>ABC-1111■</t>
  </si>
  <si>
    <t>ABC-2222■</t>
  </si>
  <si>
    <t>あり</t>
  </si>
  <si>
    <t>トップ性能枠対象</t>
    <rPh sb="3" eb="5">
      <t>セイノウ</t>
    </rPh>
    <rPh sb="5" eb="6">
      <t>ワク</t>
    </rPh>
    <rPh sb="6" eb="8">
      <t>タイショウ</t>
    </rPh>
    <phoneticPr fontId="1"/>
  </si>
  <si>
    <t>トップ性能枠対象</t>
    <phoneticPr fontId="1"/>
  </si>
  <si>
    <t>yyyy/mm/dd</t>
    <phoneticPr fontId="18"/>
  </si>
  <si>
    <t>メーカー強化枠
フラグ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</si>
</sst>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0.00_ "/>
    <numFmt numFmtId="177" formatCode="0.0_);[Red]\(0.0\)"/>
  </numFmts>
  <fonts count="7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u/>
      <sz val="9"/>
      <color indexed="12"/>
      <name val="ＭＳ Ｐゴシック"/>
      <family val="3"/>
      <charset val="128"/>
    </font>
    <font>
      <u/>
      <sz val="12"/>
      <color theme="10"/>
      <name val="ＭＳ Ｐゴシック"/>
      <family val="2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rgb="FF006100"/>
      <name val="ＭＳ Ｐゴシック"/>
      <family val="3"/>
      <charset val="128"/>
      <scheme val="minor"/>
    </font>
    <font>
      <sz val="8"/>
      <color theme="1"/>
      <name val="Meiryo UI"/>
      <family val="3"/>
      <charset val="128"/>
    </font>
    <font>
      <b/>
      <sz val="8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20"/>
      <name val="Meiryo UI"/>
      <family val="3"/>
      <charset val="128"/>
    </font>
    <font>
      <b/>
      <sz val="20"/>
      <color theme="0"/>
      <name val="Meiryo UI"/>
      <family val="3"/>
      <charset val="128"/>
    </font>
    <font>
      <b/>
      <sz val="20"/>
      <color theme="1"/>
      <name val="Meiryo UI"/>
      <family val="3"/>
      <charset val="128"/>
    </font>
    <font>
      <sz val="20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4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4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b/>
      <sz val="14"/>
      <color theme="0"/>
      <name val="Meiryo UI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12"/>
      <color rgb="FF000000"/>
      <name val="Calibri"/>
      <family val="2"/>
    </font>
    <font>
      <sz val="11"/>
      <color theme="1"/>
      <name val="Meiryo UI"/>
      <family val="3"/>
      <charset val="128"/>
    </font>
    <font>
      <sz val="9"/>
      <color rgb="FF000000"/>
      <name val="ＭＳ Ｐ明朝"/>
      <family val="1"/>
      <charset val="128"/>
    </font>
    <font>
      <b/>
      <sz val="20"/>
      <color rgb="FFFF0000"/>
      <name val="Meiryo UI"/>
      <family val="3"/>
      <charset val="128"/>
    </font>
    <font>
      <sz val="16"/>
      <color theme="1"/>
      <name val="ＭＳ Ｐゴシック"/>
      <family val="2"/>
      <charset val="128"/>
      <scheme val="minor"/>
    </font>
    <font>
      <sz val="14"/>
      <color rgb="FFFF0000"/>
      <name val="Meiryo UI"/>
      <family val="3"/>
      <charset val="128"/>
    </font>
    <font>
      <sz val="12"/>
      <color theme="1"/>
      <name val="游ゴシック Medium"/>
      <family val="3"/>
      <charset val="128"/>
    </font>
    <font>
      <sz val="12"/>
      <color rgb="FF000000"/>
      <name val="游ゴシック Medium"/>
      <family val="3"/>
      <charset val="128"/>
    </font>
    <font>
      <sz val="12"/>
      <color rgb="FF000000"/>
      <name val="Calibri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ajor"/>
    </font>
    <font>
      <b/>
      <sz val="24"/>
      <color theme="1"/>
      <name val="Meiryo UI"/>
      <family val="3"/>
      <charset val="128"/>
    </font>
  </fonts>
  <fills count="5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rgb="FFFDEADA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80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0" fillId="6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38" fontId="32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6" borderId="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6" fontId="19" fillId="0" borderId="0" applyFont="0" applyFill="0" applyBorder="0" applyAlignment="0" applyProtection="0"/>
    <xf numFmtId="0" fontId="39" fillId="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</cellStyleXfs>
  <cellXfs count="221">
    <xf numFmtId="0" fontId="0" fillId="0" borderId="0" xfId="0">
      <alignment vertical="center"/>
    </xf>
    <xf numFmtId="0" fontId="42" fillId="0" borderId="0" xfId="169" applyFont="1">
      <alignment vertical="center"/>
    </xf>
    <xf numFmtId="0" fontId="44" fillId="0" borderId="0" xfId="169" applyFont="1" applyAlignment="1">
      <alignment horizontal="center" vertical="center"/>
    </xf>
    <xf numFmtId="0" fontId="45" fillId="0" borderId="0" xfId="169" applyFont="1">
      <alignment vertical="center"/>
    </xf>
    <xf numFmtId="0" fontId="45" fillId="0" borderId="0" xfId="169" applyFont="1" applyAlignment="1">
      <alignment horizontal="center" vertical="center"/>
    </xf>
    <xf numFmtId="0" fontId="51" fillId="41" borderId="21" xfId="169" applyFont="1" applyFill="1" applyBorder="1" applyAlignment="1">
      <alignment horizontal="center" vertical="center"/>
    </xf>
    <xf numFmtId="0" fontId="51" fillId="41" borderId="23" xfId="169" applyFont="1" applyFill="1" applyBorder="1" applyAlignment="1">
      <alignment horizontal="center" vertical="center" wrapText="1"/>
    </xf>
    <xf numFmtId="0" fontId="51" fillId="40" borderId="23" xfId="169" applyFont="1" applyFill="1" applyBorder="1" applyAlignment="1">
      <alignment horizontal="center" vertical="center" shrinkToFit="1"/>
    </xf>
    <xf numFmtId="49" fontId="52" fillId="0" borderId="10" xfId="102" applyNumberFormat="1" applyFont="1" applyFill="1" applyBorder="1" applyAlignment="1" applyProtection="1">
      <alignment horizontal="center" vertical="center" shrinkToFit="1"/>
      <protection locked="0"/>
    </xf>
    <xf numFmtId="0" fontId="52" fillId="0" borderId="10" xfId="102" applyNumberFormat="1" applyFont="1" applyBorder="1" applyAlignment="1" applyProtection="1">
      <alignment horizontal="center" vertical="center" shrinkToFit="1"/>
      <protection locked="0"/>
    </xf>
    <xf numFmtId="49" fontId="52" fillId="0" borderId="26" xfId="102" applyNumberFormat="1" applyFont="1" applyFill="1" applyBorder="1" applyAlignment="1" applyProtection="1">
      <alignment horizontal="center" vertical="center" shrinkToFit="1"/>
      <protection locked="0"/>
    </xf>
    <xf numFmtId="0" fontId="52" fillId="0" borderId="26" xfId="102" applyNumberFormat="1" applyFont="1" applyBorder="1" applyAlignment="1" applyProtection="1">
      <alignment horizontal="center" vertical="center" shrinkToFit="1"/>
      <protection locked="0"/>
    </xf>
    <xf numFmtId="0" fontId="53" fillId="0" borderId="0" xfId="169" applyFont="1" applyAlignment="1">
      <alignment horizontal="center" vertical="center"/>
    </xf>
    <xf numFmtId="0" fontId="51" fillId="41" borderId="32" xfId="169" applyFont="1" applyFill="1" applyBorder="1" applyAlignment="1">
      <alignment horizontal="center" vertical="center"/>
    </xf>
    <xf numFmtId="0" fontId="50" fillId="37" borderId="23" xfId="169" applyFont="1" applyFill="1" applyBorder="1" applyAlignment="1">
      <alignment horizontal="center" vertical="center"/>
    </xf>
    <xf numFmtId="0" fontId="50" fillId="37" borderId="25" xfId="169" applyFont="1" applyFill="1" applyBorder="1" applyAlignment="1">
      <alignment horizontal="center" vertical="center" wrapText="1"/>
    </xf>
    <xf numFmtId="0" fontId="45" fillId="0" borderId="0" xfId="0" applyFont="1" applyAlignment="1">
      <alignment horizontal="center" vertical="center"/>
    </xf>
    <xf numFmtId="0" fontId="50" fillId="0" borderId="0" xfId="169" applyFont="1" applyAlignment="1">
      <alignment horizontal="center" vertical="center"/>
    </xf>
    <xf numFmtId="0" fontId="50" fillId="0" borderId="0" xfId="169" applyFont="1" applyAlignment="1">
      <alignment horizontal="center" vertical="center" wrapText="1"/>
    </xf>
    <xf numFmtId="0" fontId="56" fillId="0" borderId="0" xfId="169" applyFont="1" applyAlignment="1">
      <alignment vertical="center" wrapText="1"/>
    </xf>
    <xf numFmtId="0" fontId="45" fillId="0" borderId="0" xfId="0" applyFont="1" applyAlignment="1">
      <alignment horizontal="center" vertical="center" wrapText="1"/>
    </xf>
    <xf numFmtId="2" fontId="51" fillId="33" borderId="10" xfId="102" quotePrefix="1" applyNumberFormat="1" applyFont="1" applyFill="1" applyBorder="1" applyAlignment="1" applyProtection="1">
      <alignment horizontal="center" vertical="center" shrinkToFit="1"/>
    </xf>
    <xf numFmtId="2" fontId="51" fillId="33" borderId="26" xfId="102" quotePrefix="1" applyNumberFormat="1" applyFont="1" applyFill="1" applyBorder="1" applyAlignment="1" applyProtection="1">
      <alignment horizontal="center" vertical="center" shrinkToFit="1"/>
    </xf>
    <xf numFmtId="0" fontId="52" fillId="0" borderId="23" xfId="169" applyFont="1" applyBorder="1" applyAlignment="1">
      <alignment horizontal="center" vertical="center" shrinkToFit="1"/>
    </xf>
    <xf numFmtId="0" fontId="52" fillId="33" borderId="10" xfId="169" applyFont="1" applyFill="1" applyBorder="1" applyAlignment="1">
      <alignment horizontal="center" vertical="center" shrinkToFit="1"/>
    </xf>
    <xf numFmtId="0" fontId="52" fillId="0" borderId="25" xfId="169" applyFont="1" applyBorder="1" applyAlignment="1">
      <alignment horizontal="center" vertical="center" shrinkToFit="1"/>
    </xf>
    <xf numFmtId="49" fontId="51" fillId="0" borderId="10" xfId="102" applyNumberFormat="1" applyFont="1" applyFill="1" applyBorder="1" applyAlignment="1" applyProtection="1">
      <alignment horizontal="center" vertical="center" shrinkToFit="1"/>
      <protection locked="0"/>
    </xf>
    <xf numFmtId="2" fontId="52" fillId="33" borderId="10" xfId="102" applyNumberFormat="1" applyFont="1" applyFill="1" applyBorder="1" applyAlignment="1" applyProtection="1">
      <alignment horizontal="center" vertical="center" shrinkToFit="1"/>
    </xf>
    <xf numFmtId="2" fontId="51" fillId="33" borderId="10" xfId="102" applyNumberFormat="1" applyFont="1" applyFill="1" applyBorder="1" applyAlignment="1" applyProtection="1">
      <alignment horizontal="center" vertical="center" shrinkToFit="1"/>
    </xf>
    <xf numFmtId="0" fontId="51" fillId="33" borderId="10" xfId="102" applyNumberFormat="1" applyFont="1" applyFill="1" applyBorder="1" applyAlignment="1" applyProtection="1">
      <alignment horizontal="center" vertical="center" shrinkToFit="1"/>
    </xf>
    <xf numFmtId="0" fontId="51" fillId="33" borderId="10" xfId="169" applyFont="1" applyFill="1" applyBorder="1" applyAlignment="1">
      <alignment horizontal="center" vertical="center" shrinkToFit="1"/>
    </xf>
    <xf numFmtId="2" fontId="52" fillId="33" borderId="26" xfId="102" applyNumberFormat="1" applyFont="1" applyFill="1" applyBorder="1" applyAlignment="1" applyProtection="1">
      <alignment horizontal="center" vertical="center" shrinkToFit="1"/>
    </xf>
    <xf numFmtId="14" fontId="48" fillId="0" borderId="10" xfId="169" applyNumberFormat="1" applyFont="1" applyBorder="1" applyAlignment="1" applyProtection="1">
      <alignment horizontal="center" vertical="center"/>
      <protection locked="0"/>
    </xf>
    <xf numFmtId="0" fontId="50" fillId="37" borderId="21" xfId="169" applyFont="1" applyFill="1" applyBorder="1" applyAlignment="1">
      <alignment horizontal="center" vertical="center"/>
    </xf>
    <xf numFmtId="0" fontId="47" fillId="0" borderId="0" xfId="169" applyFont="1" applyAlignment="1">
      <alignment horizontal="center" vertical="center"/>
    </xf>
    <xf numFmtId="0" fontId="1" fillId="0" borderId="0" xfId="177">
      <alignment vertical="center"/>
    </xf>
    <xf numFmtId="0" fontId="60" fillId="0" borderId="0" xfId="0" applyFont="1" applyAlignment="1">
      <alignment horizontal="left" vertical="center" readingOrder="1"/>
    </xf>
    <xf numFmtId="0" fontId="52" fillId="33" borderId="26" xfId="169" applyFont="1" applyFill="1" applyBorder="1" applyAlignment="1">
      <alignment horizontal="center" vertical="center" shrinkToFit="1"/>
    </xf>
    <xf numFmtId="0" fontId="53" fillId="0" borderId="0" xfId="0" applyFont="1">
      <alignment vertical="center"/>
    </xf>
    <xf numFmtId="14" fontId="49" fillId="0" borderId="0" xfId="169" applyNumberFormat="1" applyFont="1" applyAlignment="1">
      <alignment horizontal="center" vertical="center"/>
    </xf>
    <xf numFmtId="0" fontId="54" fillId="0" borderId="11" xfId="169" applyFont="1" applyBorder="1" applyAlignment="1">
      <alignment horizontal="center" vertical="center" wrapText="1" shrinkToFit="1"/>
    </xf>
    <xf numFmtId="0" fontId="43" fillId="0" borderId="0" xfId="169" applyFont="1" applyAlignment="1">
      <alignment vertical="top"/>
    </xf>
    <xf numFmtId="0" fontId="48" fillId="35" borderId="10" xfId="169" applyFont="1" applyFill="1" applyBorder="1" applyAlignment="1">
      <alignment horizontal="center" vertical="center"/>
    </xf>
    <xf numFmtId="0" fontId="48" fillId="36" borderId="10" xfId="169" applyFont="1" applyFill="1" applyBorder="1" applyAlignment="1">
      <alignment horizontal="center" vertical="center"/>
    </xf>
    <xf numFmtId="0" fontId="44" fillId="0" borderId="0" xfId="169" applyFont="1">
      <alignment vertical="center"/>
    </xf>
    <xf numFmtId="0" fontId="53" fillId="0" borderId="0" xfId="0" applyFont="1" applyAlignment="1">
      <alignment horizontal="center" vertical="center"/>
    </xf>
    <xf numFmtId="0" fontId="51" fillId="40" borderId="36" xfId="102" applyNumberFormat="1" applyFont="1" applyFill="1" applyBorder="1" applyAlignment="1" applyProtection="1">
      <alignment horizontal="center" vertical="center"/>
    </xf>
    <xf numFmtId="0" fontId="52" fillId="0" borderId="10" xfId="169" applyFont="1" applyBorder="1" applyAlignment="1">
      <alignment horizontal="center" vertical="center" shrinkToFit="1"/>
    </xf>
    <xf numFmtId="49" fontId="52" fillId="0" borderId="10" xfId="102" applyNumberFormat="1" applyFont="1" applyFill="1" applyBorder="1" applyAlignment="1" applyProtection="1">
      <alignment horizontal="center" vertical="center" shrinkToFit="1"/>
    </xf>
    <xf numFmtId="0" fontId="52" fillId="0" borderId="10" xfId="102" applyNumberFormat="1" applyFont="1" applyBorder="1" applyAlignment="1" applyProtection="1">
      <alignment horizontal="center" vertical="center" shrinkToFit="1"/>
    </xf>
    <xf numFmtId="0" fontId="51" fillId="0" borderId="36" xfId="102" applyNumberFormat="1" applyFont="1" applyFill="1" applyBorder="1" applyAlignment="1" applyProtection="1">
      <alignment horizontal="center" vertical="center"/>
    </xf>
    <xf numFmtId="0" fontId="51" fillId="0" borderId="37" xfId="102" applyNumberFormat="1" applyFont="1" applyFill="1" applyBorder="1" applyAlignment="1" applyProtection="1">
      <alignment horizontal="center" vertical="center"/>
    </xf>
    <xf numFmtId="0" fontId="42" fillId="0" borderId="0" xfId="169" applyFont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9" fillId="44" borderId="10" xfId="171" applyFont="1" applyFill="1" applyBorder="1" applyAlignment="1">
      <alignment horizontal="center" vertical="center"/>
    </xf>
    <xf numFmtId="0" fontId="53" fillId="0" borderId="12" xfId="171" applyFont="1" applyBorder="1" applyAlignment="1">
      <alignment horizontal="center" vertical="center"/>
    </xf>
    <xf numFmtId="0" fontId="53" fillId="0" borderId="10" xfId="171" applyFont="1" applyBorder="1" applyAlignment="1">
      <alignment horizontal="center" vertical="center"/>
    </xf>
    <xf numFmtId="0" fontId="53" fillId="0" borderId="10" xfId="171" applyFont="1" applyBorder="1" applyAlignment="1">
      <alignment horizontal="center" vertical="center" wrapText="1"/>
    </xf>
    <xf numFmtId="0" fontId="49" fillId="0" borderId="0" xfId="169" applyFont="1" applyAlignment="1">
      <alignment horizontal="center" vertical="center"/>
    </xf>
    <xf numFmtId="14" fontId="49" fillId="0" borderId="0" xfId="169" applyNumberFormat="1" applyFont="1" applyAlignment="1">
      <alignment horizontal="right" vertical="center"/>
    </xf>
    <xf numFmtId="49" fontId="49" fillId="0" borderId="0" xfId="169" applyNumberFormat="1" applyFont="1" applyAlignment="1">
      <alignment horizontal="left" vertical="center"/>
    </xf>
    <xf numFmtId="0" fontId="51" fillId="0" borderId="10" xfId="169" applyFont="1" applyBorder="1" applyAlignment="1" applyProtection="1">
      <alignment horizontal="center" vertical="center" shrinkToFit="1"/>
      <protection locked="0"/>
    </xf>
    <xf numFmtId="0" fontId="51" fillId="0" borderId="26" xfId="169" applyFont="1" applyBorder="1" applyAlignment="1" applyProtection="1">
      <alignment horizontal="center" vertical="center" shrinkToFit="1"/>
      <protection locked="0"/>
    </xf>
    <xf numFmtId="0" fontId="51" fillId="0" borderId="10" xfId="102" applyNumberFormat="1" applyFont="1" applyBorder="1" applyAlignment="1" applyProtection="1">
      <alignment horizontal="center" vertical="center" shrinkToFit="1"/>
      <protection locked="0"/>
    </xf>
    <xf numFmtId="0" fontId="62" fillId="0" borderId="0" xfId="177" applyFont="1">
      <alignment vertical="center"/>
    </xf>
    <xf numFmtId="0" fontId="51" fillId="0" borderId="11" xfId="102" applyNumberFormat="1" applyFont="1" applyFill="1" applyBorder="1" applyAlignment="1" applyProtection="1">
      <alignment horizontal="center" vertical="center"/>
      <protection locked="0"/>
    </xf>
    <xf numFmtId="0" fontId="51" fillId="0" borderId="30" xfId="102" applyNumberFormat="1" applyFont="1" applyFill="1" applyBorder="1" applyAlignment="1" applyProtection="1">
      <alignment horizontal="center" vertical="center"/>
      <protection locked="0"/>
    </xf>
    <xf numFmtId="0" fontId="51" fillId="0" borderId="11" xfId="102" applyNumberFormat="1" applyFont="1" applyFill="1" applyBorder="1" applyAlignment="1" applyProtection="1">
      <alignment horizontal="center" vertical="center"/>
    </xf>
    <xf numFmtId="0" fontId="52" fillId="33" borderId="10" xfId="102" applyNumberFormat="1" applyFont="1" applyFill="1" applyBorder="1" applyAlignment="1" applyProtection="1">
      <alignment horizontal="center" vertical="center" shrinkToFit="1"/>
    </xf>
    <xf numFmtId="0" fontId="52" fillId="33" borderId="26" xfId="102" applyNumberFormat="1" applyFont="1" applyFill="1" applyBorder="1" applyAlignment="1" applyProtection="1">
      <alignment horizontal="center" vertical="center" shrinkToFit="1"/>
    </xf>
    <xf numFmtId="0" fontId="52" fillId="0" borderId="10" xfId="102" applyNumberFormat="1" applyFont="1" applyFill="1" applyBorder="1" applyAlignment="1" applyProtection="1">
      <alignment horizontal="center" vertical="center" shrinkToFit="1"/>
    </xf>
    <xf numFmtId="0" fontId="52" fillId="33" borderId="10" xfId="102" quotePrefix="1" applyNumberFormat="1" applyFont="1" applyFill="1" applyBorder="1" applyAlignment="1" applyProtection="1">
      <alignment horizontal="center" vertical="center" shrinkToFit="1"/>
    </xf>
    <xf numFmtId="0" fontId="52" fillId="33" borderId="26" xfId="102" quotePrefix="1" applyNumberFormat="1" applyFont="1" applyFill="1" applyBorder="1" applyAlignment="1" applyProtection="1">
      <alignment horizontal="center" vertical="center" shrinkToFit="1"/>
    </xf>
    <xf numFmtId="0" fontId="59" fillId="42" borderId="10" xfId="169" applyFont="1" applyFill="1" applyBorder="1" applyAlignment="1">
      <alignment horizontal="center" vertical="center"/>
    </xf>
    <xf numFmtId="0" fontId="59" fillId="0" borderId="10" xfId="169" applyFont="1" applyBorder="1" applyAlignment="1">
      <alignment horizontal="center" vertical="center"/>
    </xf>
    <xf numFmtId="0" fontId="45" fillId="38" borderId="0" xfId="0" applyFont="1" applyFill="1" applyAlignment="1">
      <alignment horizontal="center" vertical="center" wrapText="1"/>
    </xf>
    <xf numFmtId="176" fontId="59" fillId="0" borderId="10" xfId="169" applyNumberFormat="1" applyFont="1" applyBorder="1" applyAlignment="1">
      <alignment horizontal="center" vertical="center"/>
    </xf>
    <xf numFmtId="49" fontId="53" fillId="0" borderId="10" xfId="169" applyNumberFormat="1" applyFont="1" applyBorder="1" applyAlignment="1">
      <alignment horizontal="center" vertical="center"/>
    </xf>
    <xf numFmtId="0" fontId="52" fillId="0" borderId="41" xfId="0" applyFont="1" applyBorder="1" applyAlignment="1">
      <alignment horizontal="center" vertical="center"/>
    </xf>
    <xf numFmtId="0" fontId="51" fillId="0" borderId="41" xfId="0" applyFont="1" applyBorder="1" applyAlignment="1">
      <alignment horizontal="center" vertical="center"/>
    </xf>
    <xf numFmtId="0" fontId="52" fillId="0" borderId="40" xfId="0" applyFont="1" applyBorder="1" applyAlignment="1">
      <alignment horizontal="center" vertical="center"/>
    </xf>
    <xf numFmtId="0" fontId="52" fillId="0" borderId="42" xfId="0" applyFont="1" applyBorder="1" applyAlignment="1">
      <alignment horizontal="center" vertical="center"/>
    </xf>
    <xf numFmtId="0" fontId="59" fillId="44" borderId="23" xfId="171" applyFont="1" applyFill="1" applyBorder="1" applyAlignment="1">
      <alignment horizontal="center" vertical="center"/>
    </xf>
    <xf numFmtId="0" fontId="53" fillId="44" borderId="10" xfId="171" applyFont="1" applyFill="1" applyBorder="1" applyAlignment="1">
      <alignment horizontal="center" vertical="center" wrapText="1"/>
    </xf>
    <xf numFmtId="0" fontId="51" fillId="0" borderId="23" xfId="102" applyNumberFormat="1" applyFont="1" applyFill="1" applyBorder="1" applyAlignment="1" applyProtection="1">
      <alignment horizontal="center" vertical="center"/>
    </xf>
    <xf numFmtId="0" fontId="51" fillId="0" borderId="25" xfId="102" applyNumberFormat="1" applyFont="1" applyFill="1" applyBorder="1" applyAlignment="1" applyProtection="1">
      <alignment horizontal="center" vertical="center"/>
    </xf>
    <xf numFmtId="0" fontId="51" fillId="40" borderId="23" xfId="102" applyNumberFormat="1" applyFont="1" applyFill="1" applyBorder="1" applyAlignment="1" applyProtection="1">
      <alignment horizontal="center" vertical="center"/>
    </xf>
    <xf numFmtId="0" fontId="45" fillId="34" borderId="0" xfId="169" applyFont="1" applyFill="1" applyAlignment="1">
      <alignment horizontal="center" vertical="center"/>
    </xf>
    <xf numFmtId="0" fontId="53" fillId="40" borderId="12" xfId="171" applyFont="1" applyFill="1" applyBorder="1" applyAlignment="1">
      <alignment horizontal="center" vertical="center"/>
    </xf>
    <xf numFmtId="0" fontId="53" fillId="40" borderId="10" xfId="171" applyFont="1" applyFill="1" applyBorder="1" applyAlignment="1">
      <alignment horizontal="center" vertical="center"/>
    </xf>
    <xf numFmtId="0" fontId="53" fillId="40" borderId="10" xfId="171" applyFont="1" applyFill="1" applyBorder="1" applyAlignment="1">
      <alignment horizontal="center" vertical="center" wrapText="1"/>
    </xf>
    <xf numFmtId="0" fontId="51" fillId="0" borderId="0" xfId="169" applyFont="1" applyAlignment="1">
      <alignment horizontal="center" vertical="center"/>
    </xf>
    <xf numFmtId="0" fontId="51" fillId="0" borderId="0" xfId="169" applyFont="1" applyAlignment="1">
      <alignment horizontal="center" vertical="center" wrapText="1"/>
    </xf>
    <xf numFmtId="0" fontId="59" fillId="38" borderId="0" xfId="0" applyFont="1" applyFill="1" applyAlignment="1">
      <alignment horizontal="center" vertical="center" wrapText="1"/>
    </xf>
    <xf numFmtId="0" fontId="59" fillId="38" borderId="0" xfId="169" applyFont="1" applyFill="1" applyAlignment="1">
      <alignment horizontal="center" vertical="center" wrapText="1"/>
    </xf>
    <xf numFmtId="0" fontId="51" fillId="45" borderId="22" xfId="169" applyFont="1" applyFill="1" applyBorder="1" applyAlignment="1">
      <alignment horizontal="center" vertical="center"/>
    </xf>
    <xf numFmtId="0" fontId="51" fillId="45" borderId="24" xfId="169" applyFont="1" applyFill="1" applyBorder="1" applyAlignment="1">
      <alignment horizontal="center" vertical="center"/>
    </xf>
    <xf numFmtId="0" fontId="51" fillId="45" borderId="10" xfId="169" applyFont="1" applyFill="1" applyBorder="1" applyAlignment="1">
      <alignment horizontal="center" vertical="center"/>
    </xf>
    <xf numFmtId="0" fontId="51" fillId="45" borderId="11" xfId="169" applyFont="1" applyFill="1" applyBorder="1" applyAlignment="1">
      <alignment horizontal="center" vertical="center"/>
    </xf>
    <xf numFmtId="0" fontId="51" fillId="45" borderId="31" xfId="169" applyFont="1" applyFill="1" applyBorder="1" applyAlignment="1">
      <alignment horizontal="center" vertical="center" wrapText="1"/>
    </xf>
    <xf numFmtId="0" fontId="51" fillId="46" borderId="22" xfId="169" applyFont="1" applyFill="1" applyBorder="1" applyAlignment="1">
      <alignment horizontal="center" vertical="center"/>
    </xf>
    <xf numFmtId="0" fontId="51" fillId="46" borderId="10" xfId="169" applyFont="1" applyFill="1" applyBorder="1" applyAlignment="1">
      <alignment horizontal="center" vertical="center"/>
    </xf>
    <xf numFmtId="0" fontId="52" fillId="46" borderId="16" xfId="0" applyFont="1" applyFill="1" applyBorder="1" applyAlignment="1">
      <alignment horizontal="center" vertical="center" wrapText="1"/>
    </xf>
    <xf numFmtId="0" fontId="52" fillId="46" borderId="10" xfId="0" applyFont="1" applyFill="1" applyBorder="1" applyAlignment="1">
      <alignment horizontal="center" vertical="center" wrapText="1"/>
    </xf>
    <xf numFmtId="0" fontId="52" fillId="46" borderId="24" xfId="0" applyFont="1" applyFill="1" applyBorder="1" applyAlignment="1">
      <alignment horizontal="center" vertical="center"/>
    </xf>
    <xf numFmtId="0" fontId="51" fillId="46" borderId="10" xfId="0" applyFont="1" applyFill="1" applyBorder="1" applyAlignment="1">
      <alignment horizontal="center" vertical="center"/>
    </xf>
    <xf numFmtId="0" fontId="52" fillId="47" borderId="26" xfId="169" applyFont="1" applyFill="1" applyBorder="1" applyAlignment="1">
      <alignment horizontal="center" vertical="center"/>
    </xf>
    <xf numFmtId="0" fontId="52" fillId="47" borderId="26" xfId="0" applyFont="1" applyFill="1" applyBorder="1" applyAlignment="1">
      <alignment horizontal="center" vertical="center"/>
    </xf>
    <xf numFmtId="0" fontId="52" fillId="48" borderId="26" xfId="0" applyFont="1" applyFill="1" applyBorder="1" applyAlignment="1">
      <alignment horizontal="center" vertical="center"/>
    </xf>
    <xf numFmtId="0" fontId="52" fillId="49" borderId="26" xfId="169" applyFont="1" applyFill="1" applyBorder="1" applyAlignment="1">
      <alignment horizontal="center" vertical="center"/>
    </xf>
    <xf numFmtId="0" fontId="51" fillId="50" borderId="10" xfId="169" applyFont="1" applyFill="1" applyBorder="1" applyAlignment="1">
      <alignment horizontal="center" vertical="center" shrinkToFit="1"/>
    </xf>
    <xf numFmtId="0" fontId="51" fillId="50" borderId="10" xfId="102" applyNumberFormat="1" applyFont="1" applyFill="1" applyBorder="1" applyAlignment="1" applyProtection="1">
      <alignment horizontal="center" vertical="center" shrinkToFit="1"/>
    </xf>
    <xf numFmtId="49" fontId="51" fillId="50" borderId="10" xfId="102" applyNumberFormat="1" applyFont="1" applyFill="1" applyBorder="1" applyAlignment="1" applyProtection="1">
      <alignment horizontal="center" vertical="center" shrinkToFit="1"/>
    </xf>
    <xf numFmtId="0" fontId="51" fillId="50" borderId="11" xfId="102" applyNumberFormat="1" applyFont="1" applyFill="1" applyBorder="1" applyAlignment="1" applyProtection="1">
      <alignment horizontal="center" vertical="center"/>
    </xf>
    <xf numFmtId="0" fontId="52" fillId="46" borderId="31" xfId="0" applyFont="1" applyFill="1" applyBorder="1" applyAlignment="1">
      <alignment horizontal="center" vertical="center" wrapText="1"/>
    </xf>
    <xf numFmtId="0" fontId="52" fillId="46" borderId="14" xfId="0" applyFont="1" applyFill="1" applyBorder="1" applyAlignment="1">
      <alignment horizontal="center" vertical="center" wrapText="1"/>
    </xf>
    <xf numFmtId="49" fontId="51" fillId="0" borderId="26" xfId="102" applyNumberFormat="1" applyFont="1" applyFill="1" applyBorder="1" applyAlignment="1" applyProtection="1">
      <alignment horizontal="center" vertical="center" shrinkToFit="1"/>
      <protection locked="0"/>
    </xf>
    <xf numFmtId="0" fontId="67" fillId="0" borderId="10" xfId="177" applyFont="1" applyBorder="1" applyAlignment="1">
      <alignment horizontal="center" vertical="center"/>
    </xf>
    <xf numFmtId="0" fontId="68" fillId="0" borderId="10" xfId="177" applyFont="1" applyBorder="1" applyAlignment="1">
      <alignment horizontal="center" vertical="center"/>
    </xf>
    <xf numFmtId="0" fontId="64" fillId="0" borderId="10" xfId="177" applyFont="1" applyBorder="1" applyAlignment="1">
      <alignment horizontal="left" vertical="center"/>
    </xf>
    <xf numFmtId="0" fontId="51" fillId="0" borderId="0" xfId="169" applyFont="1" applyAlignment="1">
      <alignment horizontal="center" vertical="center" wrapText="1"/>
    </xf>
    <xf numFmtId="0" fontId="52" fillId="46" borderId="31" xfId="0" applyFont="1" applyFill="1" applyBorder="1" applyAlignment="1">
      <alignment horizontal="center" vertical="center" wrapText="1"/>
    </xf>
    <xf numFmtId="0" fontId="52" fillId="46" borderId="14" xfId="0" applyFont="1" applyFill="1" applyBorder="1" applyAlignment="1">
      <alignment horizontal="center" vertical="center" wrapText="1"/>
    </xf>
    <xf numFmtId="0" fontId="47" fillId="0" borderId="0" xfId="169" applyFont="1" applyAlignment="1">
      <alignment horizontal="center" vertical="center"/>
    </xf>
    <xf numFmtId="0" fontId="55" fillId="0" borderId="0" xfId="0" applyFont="1" applyAlignment="1">
      <alignment vertical="center" wrapText="1"/>
    </xf>
    <xf numFmtId="0" fontId="51" fillId="0" borderId="0" xfId="0" applyFont="1">
      <alignment vertical="center"/>
    </xf>
    <xf numFmtId="0" fontId="50" fillId="0" borderId="0" xfId="0" applyFont="1" applyAlignment="1">
      <alignment horizontal="left" vertical="center" wrapText="1"/>
    </xf>
    <xf numFmtId="177" fontId="52" fillId="33" borderId="26" xfId="0" applyNumberFormat="1" applyFont="1" applyFill="1" applyBorder="1" applyAlignment="1">
      <alignment horizontal="center" vertical="center"/>
    </xf>
    <xf numFmtId="0" fontId="51" fillId="46" borderId="11" xfId="0" applyFont="1" applyFill="1" applyBorder="1" applyAlignment="1">
      <alignment horizontal="center" vertical="center"/>
    </xf>
    <xf numFmtId="0" fontId="52" fillId="48" borderId="30" xfId="0" applyFont="1" applyFill="1" applyBorder="1" applyAlignment="1">
      <alignment horizontal="center" vertical="center"/>
    </xf>
    <xf numFmtId="0" fontId="51" fillId="50" borderId="11" xfId="102" applyNumberFormat="1" applyFont="1" applyFill="1" applyBorder="1" applyAlignment="1" applyProtection="1">
      <alignment horizontal="center" vertical="center" shrinkToFit="1"/>
    </xf>
    <xf numFmtId="0" fontId="51" fillId="0" borderId="11" xfId="102" applyNumberFormat="1" applyFont="1" applyFill="1" applyBorder="1" applyAlignment="1" applyProtection="1">
      <alignment horizontal="center" vertical="center" shrinkToFit="1"/>
      <protection locked="0"/>
    </xf>
    <xf numFmtId="0" fontId="51" fillId="0" borderId="30" xfId="102" applyNumberFormat="1" applyFont="1" applyFill="1" applyBorder="1" applyAlignment="1" applyProtection="1">
      <alignment horizontal="center" vertical="center" shrinkToFit="1"/>
      <protection locked="0"/>
    </xf>
    <xf numFmtId="0" fontId="52" fillId="36" borderId="35" xfId="0" applyFont="1" applyFill="1" applyBorder="1" applyAlignment="1">
      <alignment horizontal="center" vertical="center"/>
    </xf>
    <xf numFmtId="0" fontId="51" fillId="36" borderId="36" xfId="0" applyFont="1" applyFill="1" applyBorder="1" applyAlignment="1">
      <alignment horizontal="center" vertical="center"/>
    </xf>
    <xf numFmtId="0" fontId="50" fillId="33" borderId="11" xfId="102" applyNumberFormat="1" applyFont="1" applyFill="1" applyBorder="1" applyAlignment="1" applyProtection="1">
      <alignment horizontal="center" vertical="center"/>
    </xf>
    <xf numFmtId="0" fontId="50" fillId="33" borderId="11" xfId="102" applyNumberFormat="1" applyFont="1" applyFill="1" applyBorder="1" applyAlignment="1" applyProtection="1">
      <alignment horizontal="center" vertical="center" shrinkToFit="1"/>
    </xf>
    <xf numFmtId="0" fontId="27" fillId="0" borderId="10" xfId="179" applyFont="1" applyFill="1" applyBorder="1" applyAlignment="1" applyProtection="1">
      <alignment horizontal="left" vertical="center" wrapText="1"/>
    </xf>
    <xf numFmtId="0" fontId="51" fillId="0" borderId="11" xfId="102" applyNumberFormat="1" applyFont="1" applyFill="1" applyBorder="1" applyAlignment="1" applyProtection="1">
      <alignment horizontal="center" vertical="center" shrinkToFit="1"/>
    </xf>
    <xf numFmtId="0" fontId="51" fillId="0" borderId="12" xfId="102" applyNumberFormat="1" applyFont="1" applyFill="1" applyBorder="1" applyAlignment="1" applyProtection="1">
      <alignment horizontal="center" vertical="center"/>
    </xf>
    <xf numFmtId="0" fontId="50" fillId="33" borderId="36" xfId="102" applyNumberFormat="1" applyFont="1" applyFill="1" applyBorder="1" applyAlignment="1" applyProtection="1">
      <alignment horizontal="center" vertical="center" shrinkToFit="1"/>
    </xf>
    <xf numFmtId="0" fontId="53" fillId="0" borderId="36" xfId="171" applyFont="1" applyBorder="1" applyAlignment="1">
      <alignment horizontal="center" vertical="center"/>
    </xf>
    <xf numFmtId="0" fontId="52" fillId="0" borderId="0" xfId="0" applyFont="1" applyBorder="1" applyAlignment="1">
      <alignment horizontal="center" vertical="center"/>
    </xf>
    <xf numFmtId="0" fontId="51" fillId="40" borderId="57" xfId="102" applyNumberFormat="1" applyFont="1" applyFill="1" applyBorder="1" applyAlignment="1" applyProtection="1">
      <alignment horizontal="center" vertical="center"/>
    </xf>
    <xf numFmtId="0" fontId="51" fillId="0" borderId="57" xfId="102" applyNumberFormat="1" applyFont="1" applyFill="1" applyBorder="1" applyAlignment="1" applyProtection="1">
      <alignment horizontal="center" vertical="center"/>
    </xf>
    <xf numFmtId="0" fontId="51" fillId="0" borderId="58" xfId="102" applyNumberFormat="1" applyFont="1" applyFill="1" applyBorder="1" applyAlignment="1" applyProtection="1">
      <alignment horizontal="center" vertical="center"/>
    </xf>
    <xf numFmtId="0" fontId="50" fillId="33" borderId="30" xfId="102" applyNumberFormat="1" applyFont="1" applyFill="1" applyBorder="1" applyAlignment="1" applyProtection="1">
      <alignment horizontal="center" vertical="center" shrinkToFit="1"/>
    </xf>
    <xf numFmtId="0" fontId="69" fillId="0" borderId="11" xfId="170" applyFont="1" applyBorder="1" applyAlignment="1">
      <alignment horizontal="center" vertical="center" wrapText="1"/>
    </xf>
    <xf numFmtId="0" fontId="69" fillId="0" borderId="13" xfId="170" applyFont="1" applyBorder="1" applyAlignment="1">
      <alignment horizontal="center" vertical="center" wrapText="1"/>
    </xf>
    <xf numFmtId="0" fontId="69" fillId="0" borderId="12" xfId="170" applyFont="1" applyBorder="1" applyAlignment="1">
      <alignment horizontal="center" vertical="center" wrapText="1"/>
    </xf>
    <xf numFmtId="0" fontId="50" fillId="0" borderId="11" xfId="170" applyFont="1" applyBorder="1" applyAlignment="1">
      <alignment horizontal="left" vertical="center" wrapText="1"/>
    </xf>
    <xf numFmtId="0" fontId="50" fillId="0" borderId="13" xfId="170" applyFont="1" applyBorder="1" applyAlignment="1">
      <alignment horizontal="left" vertical="center" wrapText="1"/>
    </xf>
    <xf numFmtId="0" fontId="50" fillId="0" borderId="12" xfId="170" applyFont="1" applyBorder="1" applyAlignment="1">
      <alignment horizontal="left" vertical="center" wrapText="1"/>
    </xf>
    <xf numFmtId="0" fontId="52" fillId="36" borderId="39" xfId="0" applyFont="1" applyFill="1" applyBorder="1" applyAlignment="1">
      <alignment horizontal="center" vertical="center" wrapText="1"/>
    </xf>
    <xf numFmtId="0" fontId="52" fillId="36" borderId="38" xfId="0" applyFont="1" applyFill="1" applyBorder="1" applyAlignment="1">
      <alignment horizontal="center" vertical="center" wrapText="1"/>
    </xf>
    <xf numFmtId="0" fontId="59" fillId="44" borderId="43" xfId="171" applyFont="1" applyFill="1" applyBorder="1" applyAlignment="1">
      <alignment horizontal="center" vertical="center"/>
    </xf>
    <xf numFmtId="0" fontId="59" fillId="44" borderId="13" xfId="171" applyFont="1" applyFill="1" applyBorder="1" applyAlignment="1">
      <alignment horizontal="center" vertical="center"/>
    </xf>
    <xf numFmtId="0" fontId="59" fillId="44" borderId="12" xfId="171" applyFont="1" applyFill="1" applyBorder="1" applyAlignment="1">
      <alignment horizontal="center" vertical="center"/>
    </xf>
    <xf numFmtId="0" fontId="52" fillId="46" borderId="31" xfId="0" applyFont="1" applyFill="1" applyBorder="1" applyAlignment="1">
      <alignment horizontal="center" vertical="center" wrapText="1"/>
    </xf>
    <xf numFmtId="0" fontId="52" fillId="46" borderId="14" xfId="0" applyFont="1" applyFill="1" applyBorder="1" applyAlignment="1">
      <alignment horizontal="center" vertical="center" wrapText="1"/>
    </xf>
    <xf numFmtId="0" fontId="52" fillId="46" borderId="48" xfId="0" applyFont="1" applyFill="1" applyBorder="1" applyAlignment="1">
      <alignment horizontal="center" vertical="center"/>
    </xf>
    <xf numFmtId="0" fontId="52" fillId="46" borderId="47" xfId="0" applyFont="1" applyFill="1" applyBorder="1" applyAlignment="1">
      <alignment horizontal="center" vertical="center"/>
    </xf>
    <xf numFmtId="0" fontId="52" fillId="46" borderId="14" xfId="0" applyFont="1" applyFill="1" applyBorder="1" applyAlignment="1">
      <alignment horizontal="center" vertical="center"/>
    </xf>
    <xf numFmtId="0" fontId="52" fillId="36" borderId="44" xfId="0" applyFont="1" applyFill="1" applyBorder="1" applyAlignment="1">
      <alignment horizontal="center" vertical="center" wrapText="1"/>
    </xf>
    <xf numFmtId="0" fontId="52" fillId="36" borderId="29" xfId="0" applyFont="1" applyFill="1" applyBorder="1" applyAlignment="1">
      <alignment horizontal="center" vertical="center" wrapText="1"/>
    </xf>
    <xf numFmtId="0" fontId="52" fillId="36" borderId="46" xfId="0" applyFont="1" applyFill="1" applyBorder="1" applyAlignment="1">
      <alignment horizontal="center" vertical="center"/>
    </xf>
    <xf numFmtId="0" fontId="52" fillId="36" borderId="47" xfId="0" applyFont="1" applyFill="1" applyBorder="1" applyAlignment="1">
      <alignment horizontal="center" vertical="center"/>
    </xf>
    <xf numFmtId="0" fontId="51" fillId="0" borderId="0" xfId="169" applyFont="1" applyAlignment="1">
      <alignment horizontal="center" vertical="center" wrapText="1"/>
    </xf>
    <xf numFmtId="0" fontId="52" fillId="45" borderId="16" xfId="169" applyFont="1" applyFill="1" applyBorder="1" applyAlignment="1">
      <alignment horizontal="center" vertical="center"/>
    </xf>
    <xf numFmtId="0" fontId="52" fillId="45" borderId="14" xfId="169" applyFont="1" applyFill="1" applyBorder="1" applyAlignment="1">
      <alignment horizontal="center" vertical="center"/>
    </xf>
    <xf numFmtId="0" fontId="52" fillId="46" borderId="16" xfId="169" applyFont="1" applyFill="1" applyBorder="1" applyAlignment="1">
      <alignment horizontal="center" vertical="center" wrapText="1"/>
    </xf>
    <xf numFmtId="0" fontId="52" fillId="46" borderId="14" xfId="169" applyFont="1" applyFill="1" applyBorder="1" applyAlignment="1">
      <alignment horizontal="center" vertical="center"/>
    </xf>
    <xf numFmtId="0" fontId="52" fillId="36" borderId="55" xfId="0" applyFont="1" applyFill="1" applyBorder="1" applyAlignment="1">
      <alignment horizontal="center" vertical="center" wrapText="1"/>
    </xf>
    <xf numFmtId="0" fontId="52" fillId="36" borderId="56" xfId="0" applyFont="1" applyFill="1" applyBorder="1" applyAlignment="1">
      <alignment horizontal="center" vertical="center" wrapText="1"/>
    </xf>
    <xf numFmtId="0" fontId="46" fillId="43" borderId="45" xfId="169" applyFont="1" applyFill="1" applyBorder="1" applyAlignment="1">
      <alignment horizontal="center" vertical="center"/>
    </xf>
    <xf numFmtId="0" fontId="46" fillId="43" borderId="13" xfId="169" applyFont="1" applyFill="1" applyBorder="1" applyAlignment="1">
      <alignment horizontal="center" vertical="center"/>
    </xf>
    <xf numFmtId="0" fontId="46" fillId="43" borderId="12" xfId="169" applyFont="1" applyFill="1" applyBorder="1" applyAlignment="1">
      <alignment horizontal="center" vertical="center"/>
    </xf>
    <xf numFmtId="0" fontId="52" fillId="0" borderId="28" xfId="169" applyFont="1" applyBorder="1" applyAlignment="1">
      <alignment horizontal="center" vertical="center"/>
    </xf>
    <xf numFmtId="0" fontId="52" fillId="0" borderId="29" xfId="169" applyFont="1" applyBorder="1" applyAlignment="1">
      <alignment horizontal="center" vertical="center"/>
    </xf>
    <xf numFmtId="0" fontId="47" fillId="39" borderId="52" xfId="169" applyFont="1" applyFill="1" applyBorder="1" applyAlignment="1">
      <alignment horizontal="center" vertical="center"/>
    </xf>
    <xf numFmtId="0" fontId="47" fillId="39" borderId="53" xfId="169" applyFont="1" applyFill="1" applyBorder="1" applyAlignment="1">
      <alignment horizontal="center" vertical="center"/>
    </xf>
    <xf numFmtId="0" fontId="47" fillId="39" borderId="54" xfId="169" applyFont="1" applyFill="1" applyBorder="1" applyAlignment="1">
      <alignment horizontal="center" vertical="center"/>
    </xf>
    <xf numFmtId="0" fontId="47" fillId="0" borderId="41" xfId="169" applyFont="1" applyBorder="1" applyAlignment="1">
      <alignment horizontal="center" vertical="center"/>
    </xf>
    <xf numFmtId="0" fontId="47" fillId="0" borderId="0" xfId="169" applyFont="1" applyAlignment="1">
      <alignment horizontal="center" vertical="center"/>
    </xf>
    <xf numFmtId="0" fontId="54" fillId="0" borderId="11" xfId="169" applyFont="1" applyBorder="1" applyAlignment="1">
      <alignment horizontal="center" vertical="center"/>
    </xf>
    <xf numFmtId="0" fontId="54" fillId="0" borderId="27" xfId="169" applyFont="1" applyBorder="1" applyAlignment="1">
      <alignment horizontal="center" vertical="center"/>
    </xf>
    <xf numFmtId="0" fontId="54" fillId="0" borderId="18" xfId="169" applyFont="1" applyBorder="1" applyAlignment="1" applyProtection="1">
      <alignment horizontal="left" vertical="center" wrapText="1" shrinkToFit="1"/>
      <protection locked="0"/>
    </xf>
    <xf numFmtId="0" fontId="54" fillId="0" borderId="15" xfId="169" applyFont="1" applyBorder="1" applyAlignment="1" applyProtection="1">
      <alignment horizontal="left" vertical="center" wrapText="1" shrinkToFit="1"/>
      <protection locked="0"/>
    </xf>
    <xf numFmtId="0" fontId="54" fillId="0" borderId="17" xfId="169" applyFont="1" applyBorder="1" applyAlignment="1" applyProtection="1">
      <alignment horizontal="left" vertical="center" wrapText="1" shrinkToFit="1"/>
      <protection locked="0"/>
    </xf>
    <xf numFmtId="0" fontId="54" fillId="0" borderId="12" xfId="169" applyFont="1" applyBorder="1" applyAlignment="1" applyProtection="1">
      <alignment horizontal="left" vertical="center" wrapText="1" shrinkToFit="1"/>
      <protection locked="0"/>
    </xf>
    <xf numFmtId="0" fontId="56" fillId="0" borderId="24" xfId="169" applyFont="1" applyBorder="1" applyAlignment="1">
      <alignment horizontal="center" vertical="center" wrapText="1"/>
    </xf>
    <xf numFmtId="0" fontId="56" fillId="0" borderId="51" xfId="169" applyFont="1" applyBorder="1" applyAlignment="1">
      <alignment horizontal="center" vertical="center" wrapText="1"/>
    </xf>
    <xf numFmtId="0" fontId="56" fillId="0" borderId="11" xfId="169" applyFont="1" applyBorder="1" applyAlignment="1">
      <alignment horizontal="center" vertical="center" wrapText="1"/>
    </xf>
    <xf numFmtId="0" fontId="56" fillId="0" borderId="50" xfId="169" applyFont="1" applyBorder="1" applyAlignment="1">
      <alignment horizontal="center" vertical="center" wrapText="1"/>
    </xf>
    <xf numFmtId="0" fontId="56" fillId="0" borderId="30" xfId="169" applyFont="1" applyBorder="1" applyAlignment="1">
      <alignment horizontal="center" vertical="center" wrapText="1"/>
    </xf>
    <xf numFmtId="0" fontId="56" fillId="0" borderId="49" xfId="169" applyFont="1" applyBorder="1" applyAlignment="1">
      <alignment horizontal="center" vertical="center" wrapText="1"/>
    </xf>
    <xf numFmtId="0" fontId="52" fillId="45" borderId="16" xfId="169" applyFont="1" applyFill="1" applyBorder="1" applyAlignment="1">
      <alignment horizontal="center" vertical="center" wrapText="1"/>
    </xf>
    <xf numFmtId="0" fontId="48" fillId="34" borderId="13" xfId="0" applyFont="1" applyFill="1" applyBorder="1" applyAlignment="1">
      <alignment horizontal="center" vertical="center"/>
    </xf>
    <xf numFmtId="0" fontId="48" fillId="34" borderId="12" xfId="0" applyFont="1" applyFill="1" applyBorder="1" applyAlignment="1">
      <alignment horizontal="center" vertical="center"/>
    </xf>
    <xf numFmtId="0" fontId="56" fillId="0" borderId="26" xfId="169" applyFont="1" applyBorder="1" applyAlignment="1">
      <alignment horizontal="center" vertical="center" wrapText="1"/>
    </xf>
    <xf numFmtId="0" fontId="56" fillId="0" borderId="37" xfId="169" applyFont="1" applyBorder="1" applyAlignment="1">
      <alignment horizontal="center" vertical="center" wrapText="1"/>
    </xf>
    <xf numFmtId="0" fontId="47" fillId="39" borderId="33" xfId="169" applyFont="1" applyFill="1" applyBorder="1" applyAlignment="1">
      <alignment horizontal="center" vertical="center"/>
    </xf>
    <xf numFmtId="0" fontId="47" fillId="39" borderId="19" xfId="169" applyFont="1" applyFill="1" applyBorder="1" applyAlignment="1">
      <alignment horizontal="center" vertical="center"/>
    </xf>
    <xf numFmtId="0" fontId="47" fillId="39" borderId="20" xfId="169" applyFont="1" applyFill="1" applyBorder="1" applyAlignment="1">
      <alignment horizontal="center" vertical="center"/>
    </xf>
    <xf numFmtId="0" fontId="56" fillId="0" borderId="22" xfId="169" applyFont="1" applyBorder="1" applyAlignment="1">
      <alignment horizontal="center" vertical="center" wrapText="1"/>
    </xf>
    <xf numFmtId="0" fontId="56" fillId="0" borderId="35" xfId="169" applyFont="1" applyBorder="1" applyAlignment="1">
      <alignment horizontal="center" vertical="center" wrapText="1"/>
    </xf>
    <xf numFmtId="0" fontId="56" fillId="0" borderId="10" xfId="169" applyFont="1" applyBorder="1" applyAlignment="1">
      <alignment horizontal="center" vertical="center" wrapText="1"/>
    </xf>
    <xf numFmtId="0" fontId="56" fillId="0" borderId="36" xfId="169" applyFont="1" applyBorder="1" applyAlignment="1">
      <alignment horizontal="center" vertical="center" wrapText="1"/>
    </xf>
    <xf numFmtId="0" fontId="68" fillId="0" borderId="34" xfId="177" applyFont="1" applyBorder="1" applyAlignment="1">
      <alignment horizontal="center" vertical="top" wrapText="1"/>
    </xf>
    <xf numFmtId="0" fontId="68" fillId="0" borderId="16" xfId="177" applyFont="1" applyBorder="1" applyAlignment="1">
      <alignment horizontal="center" vertical="top" wrapText="1"/>
    </xf>
    <xf numFmtId="0" fontId="68" fillId="0" borderId="14" xfId="177" applyFont="1" applyBorder="1" applyAlignment="1">
      <alignment horizontal="center" vertical="top" wrapText="1"/>
    </xf>
    <xf numFmtId="0" fontId="66" fillId="0" borderId="34" xfId="177" applyFont="1" applyBorder="1" applyAlignment="1">
      <alignment horizontal="left" vertical="center" wrapText="1"/>
    </xf>
    <xf numFmtId="0" fontId="58" fillId="0" borderId="16" xfId="177" applyFont="1" applyBorder="1" applyAlignment="1">
      <alignment horizontal="left" vertical="center" wrapText="1"/>
    </xf>
    <xf numFmtId="0" fontId="58" fillId="0" borderId="14" xfId="177" applyFont="1" applyBorder="1" applyAlignment="1">
      <alignment horizontal="left" vertical="center" wrapText="1"/>
    </xf>
    <xf numFmtId="0" fontId="59" fillId="0" borderId="34" xfId="169" applyFont="1" applyBorder="1" applyAlignment="1">
      <alignment horizontal="center" vertical="center"/>
    </xf>
    <xf numFmtId="0" fontId="59" fillId="0" borderId="16" xfId="169" applyFont="1" applyBorder="1" applyAlignment="1">
      <alignment horizontal="center" vertical="center"/>
    </xf>
    <xf numFmtId="0" fontId="59" fillId="0" borderId="14" xfId="169" applyFont="1" applyBorder="1" applyAlignment="1">
      <alignment horizontal="center" vertical="center"/>
    </xf>
    <xf numFmtId="0" fontId="69" fillId="0" borderId="11" xfId="170" applyFont="1" applyBorder="1" applyAlignment="1" applyProtection="1">
      <alignment horizontal="center" vertical="center" wrapText="1"/>
      <protection locked="0"/>
    </xf>
    <xf numFmtId="0" fontId="69" fillId="0" borderId="13" xfId="170" applyFont="1" applyBorder="1" applyAlignment="1" applyProtection="1">
      <alignment horizontal="center" vertical="center" wrapText="1"/>
      <protection locked="0"/>
    </xf>
    <xf numFmtId="0" fontId="69" fillId="0" borderId="12" xfId="170" applyFont="1" applyBorder="1" applyAlignment="1" applyProtection="1">
      <alignment horizontal="center" vertical="center" wrapText="1"/>
      <protection locked="0"/>
    </xf>
  </cellXfs>
  <cellStyles count="180">
    <cellStyle name="20% - アクセント 1" xfId="19" builtinId="30" customBuiltin="1"/>
    <cellStyle name="20% - アクセント 1 2" xfId="44" xr:uid="{00000000-0005-0000-0000-000001000000}"/>
    <cellStyle name="20% - アクセント 2" xfId="23" builtinId="34" customBuiltin="1"/>
    <cellStyle name="20% - アクセント 2 2" xfId="45" xr:uid="{00000000-0005-0000-0000-000003000000}"/>
    <cellStyle name="20% - アクセント 3" xfId="27" builtinId="38" customBuiltin="1"/>
    <cellStyle name="20% - アクセント 3 2" xfId="46" xr:uid="{00000000-0005-0000-0000-000005000000}"/>
    <cellStyle name="20% - アクセント 4" xfId="31" builtinId="42" customBuiltin="1"/>
    <cellStyle name="20% - アクセント 4 2" xfId="47" xr:uid="{00000000-0005-0000-0000-000007000000}"/>
    <cellStyle name="20% - アクセント 5" xfId="35" builtinId="46" customBuiltin="1"/>
    <cellStyle name="20% - アクセント 5 2" xfId="48" xr:uid="{00000000-0005-0000-0000-000009000000}"/>
    <cellStyle name="20% - アクセント 6" xfId="39" builtinId="50" customBuiltin="1"/>
    <cellStyle name="20% - アクセント 6 2" xfId="49" xr:uid="{00000000-0005-0000-0000-00000B000000}"/>
    <cellStyle name="40% - アクセント 1" xfId="20" builtinId="31" customBuiltin="1"/>
    <cellStyle name="40% - アクセント 1 2" xfId="50" xr:uid="{00000000-0005-0000-0000-00000D000000}"/>
    <cellStyle name="40% - アクセント 2" xfId="24" builtinId="35" customBuiltin="1"/>
    <cellStyle name="40% - アクセント 2 2" xfId="51" xr:uid="{00000000-0005-0000-0000-00000F000000}"/>
    <cellStyle name="40% - アクセント 3" xfId="28" builtinId="39" customBuiltin="1"/>
    <cellStyle name="40% - アクセント 3 2" xfId="52" xr:uid="{00000000-0005-0000-0000-000011000000}"/>
    <cellStyle name="40% - アクセント 4" xfId="32" builtinId="43" customBuiltin="1"/>
    <cellStyle name="40% - アクセント 4 2" xfId="53" xr:uid="{00000000-0005-0000-0000-000013000000}"/>
    <cellStyle name="40% - アクセント 5" xfId="36" builtinId="47" customBuiltin="1"/>
    <cellStyle name="40% - アクセント 5 2" xfId="54" xr:uid="{00000000-0005-0000-0000-000015000000}"/>
    <cellStyle name="40% - アクセント 6" xfId="40" builtinId="51" customBuiltin="1"/>
    <cellStyle name="40% - アクセント 6 2" xfId="55" xr:uid="{00000000-0005-0000-0000-000017000000}"/>
    <cellStyle name="60% - アクセント 1" xfId="21" builtinId="32" customBuiltin="1"/>
    <cellStyle name="60% - アクセント 1 2" xfId="56" xr:uid="{00000000-0005-0000-0000-000019000000}"/>
    <cellStyle name="60% - アクセント 2" xfId="25" builtinId="36" customBuiltin="1"/>
    <cellStyle name="60% - アクセント 2 2" xfId="57" xr:uid="{00000000-0005-0000-0000-00001B000000}"/>
    <cellStyle name="60% - アクセント 3" xfId="29" builtinId="40" customBuiltin="1"/>
    <cellStyle name="60% - アクセント 3 2" xfId="58" xr:uid="{00000000-0005-0000-0000-00001D000000}"/>
    <cellStyle name="60% - アクセント 4" xfId="33" builtinId="44" customBuiltin="1"/>
    <cellStyle name="60% - アクセント 4 2" xfId="59" xr:uid="{00000000-0005-0000-0000-00001F000000}"/>
    <cellStyle name="60% - アクセント 5" xfId="37" builtinId="48" customBuiltin="1"/>
    <cellStyle name="60% - アクセント 5 2" xfId="60" xr:uid="{00000000-0005-0000-0000-000021000000}"/>
    <cellStyle name="60% - アクセント 6" xfId="41" builtinId="52" customBuiltin="1"/>
    <cellStyle name="60% - アクセント 6 2" xfId="61" xr:uid="{00000000-0005-0000-0000-000023000000}"/>
    <cellStyle name="アクセント 1" xfId="18" builtinId="29" customBuiltin="1"/>
    <cellStyle name="アクセント 1 2" xfId="62" xr:uid="{00000000-0005-0000-0000-000025000000}"/>
    <cellStyle name="アクセント 2" xfId="22" builtinId="33" customBuiltin="1"/>
    <cellStyle name="アクセント 2 2" xfId="63" xr:uid="{00000000-0005-0000-0000-000027000000}"/>
    <cellStyle name="アクセント 3" xfId="26" builtinId="37" customBuiltin="1"/>
    <cellStyle name="アクセント 3 2" xfId="64" xr:uid="{00000000-0005-0000-0000-000029000000}"/>
    <cellStyle name="アクセント 4" xfId="30" builtinId="41" customBuiltin="1"/>
    <cellStyle name="アクセント 4 2" xfId="65" xr:uid="{00000000-0005-0000-0000-00002B000000}"/>
    <cellStyle name="アクセント 5" xfId="34" builtinId="45" customBuiltin="1"/>
    <cellStyle name="アクセント 5 2" xfId="66" xr:uid="{00000000-0005-0000-0000-00002D000000}"/>
    <cellStyle name="アクセント 6" xfId="38" builtinId="49" customBuiltin="1"/>
    <cellStyle name="アクセント 6 2" xfId="67" xr:uid="{00000000-0005-0000-0000-00002F000000}"/>
    <cellStyle name="タイトル" xfId="1" builtinId="15" customBuiltin="1"/>
    <cellStyle name="タイトル 2" xfId="68" xr:uid="{00000000-0005-0000-0000-000031000000}"/>
    <cellStyle name="チェック セル" xfId="13" builtinId="23" customBuiltin="1"/>
    <cellStyle name="チェック セル 2" xfId="69" xr:uid="{00000000-0005-0000-0000-000033000000}"/>
    <cellStyle name="どちらでもない" xfId="8" builtinId="28" customBuiltin="1"/>
    <cellStyle name="どちらでもない 2" xfId="70" xr:uid="{00000000-0005-0000-0000-000035000000}"/>
    <cellStyle name="パーセント 2" xfId="71" xr:uid="{00000000-0005-0000-0000-000036000000}"/>
    <cellStyle name="パーセント 2 2" xfId="72" xr:uid="{00000000-0005-0000-0000-000037000000}"/>
    <cellStyle name="パーセント 2 2 2" xfId="73" xr:uid="{00000000-0005-0000-0000-000038000000}"/>
    <cellStyle name="パーセント 2 2 2 2" xfId="74" xr:uid="{00000000-0005-0000-0000-000039000000}"/>
    <cellStyle name="パーセント 2 2 2 3" xfId="75" xr:uid="{00000000-0005-0000-0000-00003A000000}"/>
    <cellStyle name="パーセント 2 2 3" xfId="76" xr:uid="{00000000-0005-0000-0000-00003B000000}"/>
    <cellStyle name="パーセント 2 2 3 2" xfId="77" xr:uid="{00000000-0005-0000-0000-00003C000000}"/>
    <cellStyle name="パーセント 2 2 3 3" xfId="78" xr:uid="{00000000-0005-0000-0000-00003D000000}"/>
    <cellStyle name="パーセント 2 2 4" xfId="79" xr:uid="{00000000-0005-0000-0000-00003E000000}"/>
    <cellStyle name="パーセント 2 2 4 2" xfId="80" xr:uid="{00000000-0005-0000-0000-00003F000000}"/>
    <cellStyle name="パーセント 2 2 4 3" xfId="81" xr:uid="{00000000-0005-0000-0000-000040000000}"/>
    <cellStyle name="パーセント 2 2 5" xfId="82" xr:uid="{00000000-0005-0000-0000-000041000000}"/>
    <cellStyle name="パーセント 2 2 6" xfId="83" xr:uid="{00000000-0005-0000-0000-000042000000}"/>
    <cellStyle name="パーセント 2 3" xfId="84" xr:uid="{00000000-0005-0000-0000-000043000000}"/>
    <cellStyle name="パーセント 2 3 2" xfId="85" xr:uid="{00000000-0005-0000-0000-000044000000}"/>
    <cellStyle name="パーセント 2 3 3" xfId="86" xr:uid="{00000000-0005-0000-0000-000045000000}"/>
    <cellStyle name="パーセント 2 4" xfId="87" xr:uid="{00000000-0005-0000-0000-000046000000}"/>
    <cellStyle name="パーセント 2 4 2" xfId="88" xr:uid="{00000000-0005-0000-0000-000047000000}"/>
    <cellStyle name="パーセント 2 4 3" xfId="89" xr:uid="{00000000-0005-0000-0000-000048000000}"/>
    <cellStyle name="パーセント 2 5" xfId="90" xr:uid="{00000000-0005-0000-0000-000049000000}"/>
    <cellStyle name="パーセント 2 5 2" xfId="91" xr:uid="{00000000-0005-0000-0000-00004A000000}"/>
    <cellStyle name="パーセント 2 5 3" xfId="92" xr:uid="{00000000-0005-0000-0000-00004B000000}"/>
    <cellStyle name="パーセント 2 6" xfId="93" xr:uid="{00000000-0005-0000-0000-00004C000000}"/>
    <cellStyle name="パーセント 2 7" xfId="94" xr:uid="{00000000-0005-0000-0000-00004D000000}"/>
    <cellStyle name="ハイパーリンク" xfId="179" builtinId="8"/>
    <cellStyle name="ハイパーリンク 2" xfId="95" xr:uid="{00000000-0005-0000-0000-00004F000000}"/>
    <cellStyle name="ハイパーリンク 3" xfId="96" xr:uid="{00000000-0005-0000-0000-000050000000}"/>
    <cellStyle name="ハイパーリンク 3 2" xfId="178" xr:uid="{D8DEDE16-C3F3-405F-9436-4C1CF1EA4CF9}"/>
    <cellStyle name="メモ" xfId="15" builtinId="10" customBuiltin="1"/>
    <cellStyle name="メモ 2" xfId="97" xr:uid="{00000000-0005-0000-0000-000052000000}"/>
    <cellStyle name="リンク セル" xfId="12" builtinId="24" customBuiltin="1"/>
    <cellStyle name="リンク セル 2" xfId="98" xr:uid="{00000000-0005-0000-0000-000054000000}"/>
    <cellStyle name="悪い" xfId="7" builtinId="27" customBuiltin="1"/>
    <cellStyle name="悪い 2" xfId="99" xr:uid="{00000000-0005-0000-0000-000056000000}"/>
    <cellStyle name="計算" xfId="11" builtinId="22" customBuiltin="1"/>
    <cellStyle name="計算 2" xfId="100" xr:uid="{00000000-0005-0000-0000-000058000000}"/>
    <cellStyle name="警告文" xfId="14" builtinId="11" customBuiltin="1"/>
    <cellStyle name="警告文 2" xfId="101" xr:uid="{00000000-0005-0000-0000-00005A000000}"/>
    <cellStyle name="桁区切り 2" xfId="102" xr:uid="{00000000-0005-0000-0000-00005C000000}"/>
    <cellStyle name="桁区切り 2 2" xfId="103" xr:uid="{00000000-0005-0000-0000-00005D000000}"/>
    <cellStyle name="桁区切り 3" xfId="104" xr:uid="{00000000-0005-0000-0000-00005E000000}"/>
    <cellStyle name="桁区切り 4" xfId="105" xr:uid="{00000000-0005-0000-0000-00005F000000}"/>
    <cellStyle name="桁区切り 5" xfId="106" xr:uid="{00000000-0005-0000-0000-000060000000}"/>
    <cellStyle name="桁区切り 5 2" xfId="107" xr:uid="{00000000-0005-0000-0000-000061000000}"/>
    <cellStyle name="桁区切り 6" xfId="108" xr:uid="{00000000-0005-0000-0000-000062000000}"/>
    <cellStyle name="桁区切り 6 2" xfId="109" xr:uid="{00000000-0005-0000-0000-000063000000}"/>
    <cellStyle name="見出し 1" xfId="2" builtinId="16" customBuiltin="1"/>
    <cellStyle name="見出し 1 2" xfId="110" xr:uid="{00000000-0005-0000-0000-000065000000}"/>
    <cellStyle name="見出し 2" xfId="3" builtinId="17" customBuiltin="1"/>
    <cellStyle name="見出し 2 2" xfId="111" xr:uid="{00000000-0005-0000-0000-000067000000}"/>
    <cellStyle name="見出し 3" xfId="4" builtinId="18" customBuiltin="1"/>
    <cellStyle name="見出し 3 2" xfId="112" xr:uid="{00000000-0005-0000-0000-000069000000}"/>
    <cellStyle name="見出し 4" xfId="5" builtinId="19" customBuiltin="1"/>
    <cellStyle name="見出し 4 2" xfId="113" xr:uid="{00000000-0005-0000-0000-00006B000000}"/>
    <cellStyle name="集計" xfId="17" builtinId="25" customBuiltin="1"/>
    <cellStyle name="集計 2" xfId="114" xr:uid="{00000000-0005-0000-0000-00006D000000}"/>
    <cellStyle name="出力" xfId="10" builtinId="21" customBuiltin="1"/>
    <cellStyle name="出力 2" xfId="115" xr:uid="{00000000-0005-0000-0000-00006F000000}"/>
    <cellStyle name="説明文" xfId="16" builtinId="53" customBuiltin="1"/>
    <cellStyle name="説明文 2" xfId="116" xr:uid="{00000000-0005-0000-0000-000071000000}"/>
    <cellStyle name="通貨 2" xfId="117" xr:uid="{00000000-0005-0000-0000-000072000000}"/>
    <cellStyle name="入力" xfId="9" builtinId="20" customBuiltin="1"/>
    <cellStyle name="入力 2" xfId="118" xr:uid="{00000000-0005-0000-0000-000074000000}"/>
    <cellStyle name="標準" xfId="0" builtinId="0"/>
    <cellStyle name="標準 2" xfId="43" xr:uid="{00000000-0005-0000-0000-000076000000}"/>
    <cellStyle name="標準 2 2" xfId="42" xr:uid="{00000000-0005-0000-0000-000077000000}"/>
    <cellStyle name="標準 2 2 2" xfId="119" xr:uid="{00000000-0005-0000-0000-000078000000}"/>
    <cellStyle name="標準 2 2 2 2" xfId="120" xr:uid="{00000000-0005-0000-0000-000079000000}"/>
    <cellStyle name="標準 2 2 2 2 2" xfId="121" xr:uid="{00000000-0005-0000-0000-00007A000000}"/>
    <cellStyle name="標準 2 2 2 2 3" xfId="122" xr:uid="{00000000-0005-0000-0000-00007B000000}"/>
    <cellStyle name="標準 2 2 2 3" xfId="123" xr:uid="{00000000-0005-0000-0000-00007C000000}"/>
    <cellStyle name="標準 2 2 2 3 2" xfId="124" xr:uid="{00000000-0005-0000-0000-00007D000000}"/>
    <cellStyle name="標準 2 2 2 3 3" xfId="125" xr:uid="{00000000-0005-0000-0000-00007E000000}"/>
    <cellStyle name="標準 2 2 2 4" xfId="126" xr:uid="{00000000-0005-0000-0000-00007F000000}"/>
    <cellStyle name="標準 2 2 2 4 2" xfId="127" xr:uid="{00000000-0005-0000-0000-000080000000}"/>
    <cellStyle name="標準 2 2 2 4 3" xfId="128" xr:uid="{00000000-0005-0000-0000-000081000000}"/>
    <cellStyle name="標準 2 2 2 5" xfId="129" xr:uid="{00000000-0005-0000-0000-000082000000}"/>
    <cellStyle name="標準 2 2 2 6" xfId="130" xr:uid="{00000000-0005-0000-0000-000083000000}"/>
    <cellStyle name="標準 2 2 3" xfId="131" xr:uid="{00000000-0005-0000-0000-000084000000}"/>
    <cellStyle name="標準 2 2 3 2" xfId="132" xr:uid="{00000000-0005-0000-0000-000085000000}"/>
    <cellStyle name="標準 2 2 3 3" xfId="133" xr:uid="{00000000-0005-0000-0000-000086000000}"/>
    <cellStyle name="標準 2 2 4" xfId="134" xr:uid="{00000000-0005-0000-0000-000087000000}"/>
    <cellStyle name="標準 2 2 4 2" xfId="135" xr:uid="{00000000-0005-0000-0000-000088000000}"/>
    <cellStyle name="標準 2 2 4 3" xfId="136" xr:uid="{00000000-0005-0000-0000-000089000000}"/>
    <cellStyle name="標準 2 2 5" xfId="137" xr:uid="{00000000-0005-0000-0000-00008A000000}"/>
    <cellStyle name="標準 2 2 5 2" xfId="138" xr:uid="{00000000-0005-0000-0000-00008B000000}"/>
    <cellStyle name="標準 2 2 5 3" xfId="139" xr:uid="{00000000-0005-0000-0000-00008C000000}"/>
    <cellStyle name="標準 2 2 5 4" xfId="140" xr:uid="{00000000-0005-0000-0000-00008D000000}"/>
    <cellStyle name="標準 2 2 6" xfId="141" xr:uid="{00000000-0005-0000-0000-00008E000000}"/>
    <cellStyle name="標準 2 2 7" xfId="142" xr:uid="{00000000-0005-0000-0000-00008F000000}"/>
    <cellStyle name="標準 2 3" xfId="143" xr:uid="{00000000-0005-0000-0000-000090000000}"/>
    <cellStyle name="標準 2 4" xfId="144" xr:uid="{00000000-0005-0000-0000-000091000000}"/>
    <cellStyle name="標準 3" xfId="145" xr:uid="{00000000-0005-0000-0000-000092000000}"/>
    <cellStyle name="標準 3 2" xfId="146" xr:uid="{00000000-0005-0000-0000-000093000000}"/>
    <cellStyle name="標準 3 2 2" xfId="147" xr:uid="{00000000-0005-0000-0000-000094000000}"/>
    <cellStyle name="標準 3 2 2 2" xfId="148" xr:uid="{00000000-0005-0000-0000-000095000000}"/>
    <cellStyle name="標準 3 2 2 3" xfId="149" xr:uid="{00000000-0005-0000-0000-000096000000}"/>
    <cellStyle name="標準 3 2 3" xfId="150" xr:uid="{00000000-0005-0000-0000-000097000000}"/>
    <cellStyle name="標準 3 2 3 2" xfId="151" xr:uid="{00000000-0005-0000-0000-000098000000}"/>
    <cellStyle name="標準 3 2 3 3" xfId="152" xr:uid="{00000000-0005-0000-0000-000099000000}"/>
    <cellStyle name="標準 3 2 4" xfId="153" xr:uid="{00000000-0005-0000-0000-00009A000000}"/>
    <cellStyle name="標準 3 2 4 2" xfId="154" xr:uid="{00000000-0005-0000-0000-00009B000000}"/>
    <cellStyle name="標準 3 2 4 3" xfId="155" xr:uid="{00000000-0005-0000-0000-00009C000000}"/>
    <cellStyle name="標準 3 2 5" xfId="156" xr:uid="{00000000-0005-0000-0000-00009D000000}"/>
    <cellStyle name="標準 3 2 6" xfId="157" xr:uid="{00000000-0005-0000-0000-00009E000000}"/>
    <cellStyle name="標準 3 3" xfId="158" xr:uid="{00000000-0005-0000-0000-00009F000000}"/>
    <cellStyle name="標準 3 3 2" xfId="159" xr:uid="{00000000-0005-0000-0000-0000A0000000}"/>
    <cellStyle name="標準 3 3 3" xfId="160" xr:uid="{00000000-0005-0000-0000-0000A1000000}"/>
    <cellStyle name="標準 3 4" xfId="161" xr:uid="{00000000-0005-0000-0000-0000A2000000}"/>
    <cellStyle name="標準 3 4 2" xfId="162" xr:uid="{00000000-0005-0000-0000-0000A3000000}"/>
    <cellStyle name="標準 3 4 3" xfId="163" xr:uid="{00000000-0005-0000-0000-0000A4000000}"/>
    <cellStyle name="標準 3 5" xfId="164" xr:uid="{00000000-0005-0000-0000-0000A5000000}"/>
    <cellStyle name="標準 3 5 2" xfId="165" xr:uid="{00000000-0005-0000-0000-0000A6000000}"/>
    <cellStyle name="標準 3 5 3" xfId="166" xr:uid="{00000000-0005-0000-0000-0000A7000000}"/>
    <cellStyle name="標準 3 6" xfId="167" xr:uid="{00000000-0005-0000-0000-0000A8000000}"/>
    <cellStyle name="標準 3 7" xfId="168" xr:uid="{00000000-0005-0000-0000-0000A9000000}"/>
    <cellStyle name="標準 4" xfId="169" xr:uid="{00000000-0005-0000-0000-0000AA000000}"/>
    <cellStyle name="標準 4 2" xfId="170" xr:uid="{00000000-0005-0000-0000-0000AB000000}"/>
    <cellStyle name="標準 5" xfId="171" xr:uid="{00000000-0005-0000-0000-0000AC000000}"/>
    <cellStyle name="標準 6" xfId="172" xr:uid="{00000000-0005-0000-0000-0000AD000000}"/>
    <cellStyle name="標準 6 2" xfId="173" xr:uid="{00000000-0005-0000-0000-0000AE000000}"/>
    <cellStyle name="標準 7" xfId="174" xr:uid="{00000000-0005-0000-0000-0000AF000000}"/>
    <cellStyle name="標準 7 2" xfId="175" xr:uid="{00000000-0005-0000-0000-0000B0000000}"/>
    <cellStyle name="標準 8" xfId="177" xr:uid="{DA419188-6747-4E29-B12B-DB03DF7C3717}"/>
    <cellStyle name="良い" xfId="6" builtinId="26" customBuiltin="1"/>
    <cellStyle name="良い 2" xfId="176" xr:uid="{00000000-0005-0000-0000-0000B2000000}"/>
  </cellStyles>
  <dxfs count="25"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2F2F2"/>
      <color rgb="FFD9D9D9"/>
      <color rgb="FFEBF1DE"/>
      <color rgb="FFFDEADA"/>
      <color rgb="FFDBEEF4"/>
      <color rgb="FF93CDDD"/>
      <color rgb="FF92CDDC"/>
      <color rgb="FFFFFFCC"/>
      <color rgb="FF99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911616</xdr:colOff>
      <xdr:row>1</xdr:row>
      <xdr:rowOff>599125</xdr:rowOff>
    </xdr:from>
    <xdr:to>
      <xdr:col>16</xdr:col>
      <xdr:colOff>2545772</xdr:colOff>
      <xdr:row>3</xdr:row>
      <xdr:rowOff>73704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F45E2477-167C-47C7-9FDE-96A2D20C5513}"/>
            </a:ext>
          </a:extLst>
        </xdr:cNvPr>
        <xdr:cNvGrpSpPr/>
      </xdr:nvGrpSpPr>
      <xdr:grpSpPr>
        <a:xfrm>
          <a:off x="35257034" y="1070180"/>
          <a:ext cx="5915211" cy="3298433"/>
          <a:chOff x="24658346" y="530124"/>
          <a:chExt cx="6660205" cy="2661095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7E53A3E7-9E18-4224-BA83-C0087A997FCC}"/>
              </a:ext>
            </a:extLst>
          </xdr:cNvPr>
          <xdr:cNvSpPr/>
        </xdr:nvSpPr>
        <xdr:spPr>
          <a:xfrm>
            <a:off x="24658346" y="530124"/>
            <a:ext cx="6660205" cy="2661095"/>
          </a:xfrm>
          <a:prstGeom prst="rect">
            <a:avLst/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40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凡例：</a:t>
            </a:r>
          </a:p>
        </xdr:txBody>
      </xdr:sp>
      <xdr:grpSp>
        <xdr:nvGrpSpPr>
          <xdr:cNvPr id="4" name="グループ化 3">
            <a:extLst>
              <a:ext uri="{FF2B5EF4-FFF2-40B4-BE49-F238E27FC236}">
                <a16:creationId xmlns:a16="http://schemas.microsoft.com/office/drawing/2014/main" id="{A97D717E-4821-4D8E-98C9-1559C2BC0D61}"/>
              </a:ext>
            </a:extLst>
          </xdr:cNvPr>
          <xdr:cNvGrpSpPr/>
        </xdr:nvGrpSpPr>
        <xdr:grpSpPr>
          <a:xfrm>
            <a:off x="25407421" y="849725"/>
            <a:ext cx="5329319" cy="514041"/>
            <a:chOff x="20798071" y="530440"/>
            <a:chExt cx="2495946" cy="313765"/>
          </a:xfrm>
        </xdr:grpSpPr>
        <xdr:sp macro="" textlink="">
          <xdr:nvSpPr>
            <xdr:cNvPr id="13" name="正方形/長方形 12">
              <a:extLst>
                <a:ext uri="{FF2B5EF4-FFF2-40B4-BE49-F238E27FC236}">
                  <a16:creationId xmlns:a16="http://schemas.microsoft.com/office/drawing/2014/main" id="{D819D5B3-C3F9-4726-91E5-D8CEC28810C3}"/>
                </a:ext>
              </a:extLst>
            </xdr:cNvPr>
            <xdr:cNvSpPr/>
          </xdr:nvSpPr>
          <xdr:spPr>
            <a:xfrm>
              <a:off x="20798071" y="530440"/>
              <a:ext cx="773889" cy="313765"/>
            </a:xfrm>
            <a:prstGeom prst="rect">
              <a:avLst/>
            </a:prstGeom>
            <a:solidFill>
              <a:srgbClr val="FFFF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14" name="正方形/長方形 13">
              <a:extLst>
                <a:ext uri="{FF2B5EF4-FFF2-40B4-BE49-F238E27FC236}">
                  <a16:creationId xmlns:a16="http://schemas.microsoft.com/office/drawing/2014/main" id="{58C31C15-4A08-4220-BA10-4B181711B338}"/>
                </a:ext>
              </a:extLst>
            </xdr:cNvPr>
            <xdr:cNvSpPr/>
          </xdr:nvSpPr>
          <xdr:spPr>
            <a:xfrm>
              <a:off x="21761824" y="530440"/>
              <a:ext cx="1532193" cy="3137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FF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未入力箇所</a:t>
              </a:r>
            </a:p>
          </xdr:txBody>
        </xdr:sp>
        <xdr:cxnSp macro="">
          <xdr:nvCxnSpPr>
            <xdr:cNvPr id="15" name="直線コネクタ 14">
              <a:extLst>
                <a:ext uri="{FF2B5EF4-FFF2-40B4-BE49-F238E27FC236}">
                  <a16:creationId xmlns:a16="http://schemas.microsoft.com/office/drawing/2014/main" id="{A4516661-213E-455A-8F24-9FF900AE126D}"/>
                </a:ext>
              </a:extLst>
            </xdr:cNvPr>
            <xdr:cNvCxnSpPr>
              <a:stCxn id="13" idx="3"/>
              <a:endCxn id="14" idx="1"/>
            </xdr:cNvCxnSpPr>
          </xdr:nvCxnSpPr>
          <xdr:spPr>
            <a:xfrm>
              <a:off x="21571960" y="687323"/>
              <a:ext cx="189864" cy="0"/>
            </a:xfrm>
            <a:prstGeom prst="line">
              <a:avLst/>
            </a:prstGeom>
            <a:ln>
              <a:solidFill>
                <a:srgbClr val="FFFF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5" name="グループ化 4">
            <a:extLst>
              <a:ext uri="{FF2B5EF4-FFF2-40B4-BE49-F238E27FC236}">
                <a16:creationId xmlns:a16="http://schemas.microsoft.com/office/drawing/2014/main" id="{3DF35675-8F72-4F0A-AEA1-F03E17431A29}"/>
              </a:ext>
            </a:extLst>
          </xdr:cNvPr>
          <xdr:cNvGrpSpPr/>
        </xdr:nvGrpSpPr>
        <xdr:grpSpPr>
          <a:xfrm>
            <a:off x="25407427" y="1589915"/>
            <a:ext cx="5305412" cy="514041"/>
            <a:chOff x="20809325" y="534008"/>
            <a:chExt cx="2484597" cy="313765"/>
          </a:xfrm>
        </xdr:grpSpPr>
        <xdr:sp macro="" textlink="">
          <xdr:nvSpPr>
            <xdr:cNvPr id="10" name="正方形/長方形 9">
              <a:extLst>
                <a:ext uri="{FF2B5EF4-FFF2-40B4-BE49-F238E27FC236}">
                  <a16:creationId xmlns:a16="http://schemas.microsoft.com/office/drawing/2014/main" id="{A22A1C6E-6D54-4988-9A6A-4D784F75145B}"/>
                </a:ext>
              </a:extLst>
            </xdr:cNvPr>
            <xdr:cNvSpPr/>
          </xdr:nvSpPr>
          <xdr:spPr>
            <a:xfrm>
              <a:off x="20809325" y="534008"/>
              <a:ext cx="773205" cy="313765"/>
            </a:xfrm>
            <a:prstGeom prst="rect">
              <a:avLst/>
            </a:prstGeom>
            <a:solidFill>
              <a:srgbClr val="FFC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11" name="正方形/長方形 10">
              <a:extLst>
                <a:ext uri="{FF2B5EF4-FFF2-40B4-BE49-F238E27FC236}">
                  <a16:creationId xmlns:a16="http://schemas.microsoft.com/office/drawing/2014/main" id="{5A06628B-BCF8-4E25-9A57-9E475FF3C926}"/>
                </a:ext>
              </a:extLst>
            </xdr:cNvPr>
            <xdr:cNvSpPr/>
          </xdr:nvSpPr>
          <xdr:spPr>
            <a:xfrm>
              <a:off x="21761823" y="534008"/>
              <a:ext cx="1532099" cy="3137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C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型番が重複</a:t>
              </a:r>
            </a:p>
          </xdr:txBody>
        </xdr:sp>
        <xdr:cxnSp macro="">
          <xdr:nvCxnSpPr>
            <xdr:cNvPr id="12" name="直線コネクタ 11">
              <a:extLst>
                <a:ext uri="{FF2B5EF4-FFF2-40B4-BE49-F238E27FC236}">
                  <a16:creationId xmlns:a16="http://schemas.microsoft.com/office/drawing/2014/main" id="{DFD41860-B823-4244-90F2-5EF01DF4DE8A}"/>
                </a:ext>
              </a:extLst>
            </xdr:cNvPr>
            <xdr:cNvCxnSpPr>
              <a:stCxn id="10" idx="3"/>
              <a:endCxn id="11" idx="1"/>
            </xdr:cNvCxnSpPr>
          </xdr:nvCxnSpPr>
          <xdr:spPr>
            <a:xfrm>
              <a:off x="21582530" y="690891"/>
              <a:ext cx="179293" cy="0"/>
            </a:xfrm>
            <a:prstGeom prst="line">
              <a:avLst/>
            </a:prstGeom>
            <a:ln>
              <a:solidFill>
                <a:srgbClr val="FFC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6" name="グループ化 5">
            <a:extLst>
              <a:ext uri="{FF2B5EF4-FFF2-40B4-BE49-F238E27FC236}">
                <a16:creationId xmlns:a16="http://schemas.microsoft.com/office/drawing/2014/main" id="{FDA2FC74-CF42-413C-93D3-231C2367BD58}"/>
              </a:ext>
            </a:extLst>
          </xdr:cNvPr>
          <xdr:cNvGrpSpPr/>
        </xdr:nvGrpSpPr>
        <xdr:grpSpPr>
          <a:xfrm>
            <a:off x="25407431" y="2330105"/>
            <a:ext cx="5303567" cy="513745"/>
            <a:chOff x="20809321" y="536487"/>
            <a:chExt cx="2483783" cy="315931"/>
          </a:xfrm>
        </xdr:grpSpPr>
        <xdr:sp macro="" textlink="">
          <xdr:nvSpPr>
            <xdr:cNvPr id="7" name="正方形/長方形 6">
              <a:extLst>
                <a:ext uri="{FF2B5EF4-FFF2-40B4-BE49-F238E27FC236}">
                  <a16:creationId xmlns:a16="http://schemas.microsoft.com/office/drawing/2014/main" id="{CC3FDA30-DD39-4C5F-93C0-62B76A3CE888}"/>
                </a:ext>
              </a:extLst>
            </xdr:cNvPr>
            <xdr:cNvSpPr/>
          </xdr:nvSpPr>
          <xdr:spPr>
            <a:xfrm>
              <a:off x="20809321" y="536487"/>
              <a:ext cx="773205" cy="315931"/>
            </a:xfrm>
            <a:prstGeom prst="rect">
              <a:avLst/>
            </a:prstGeom>
            <a:solidFill>
              <a:srgbClr val="FF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4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8" name="正方形/長方形 7">
              <a:extLst>
                <a:ext uri="{FF2B5EF4-FFF2-40B4-BE49-F238E27FC236}">
                  <a16:creationId xmlns:a16="http://schemas.microsoft.com/office/drawing/2014/main" id="{A50D2859-D57B-4F72-BA2D-EEAF774D7322}"/>
                </a:ext>
              </a:extLst>
            </xdr:cNvPr>
            <xdr:cNvSpPr/>
          </xdr:nvSpPr>
          <xdr:spPr>
            <a:xfrm>
              <a:off x="21761821" y="536487"/>
              <a:ext cx="1531283" cy="315931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性能値が基準を満たしていない</a:t>
              </a:r>
              <a:endParaRPr kumimoji="1" lang="en-US" altLang="ja-JP" sz="140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cxnSp macro="">
          <xdr:nvCxnSpPr>
            <xdr:cNvPr id="9" name="直線コネクタ 8">
              <a:extLst>
                <a:ext uri="{FF2B5EF4-FFF2-40B4-BE49-F238E27FC236}">
                  <a16:creationId xmlns:a16="http://schemas.microsoft.com/office/drawing/2014/main" id="{9232D647-5783-4A46-B7CE-57489F2C162F}"/>
                </a:ext>
              </a:extLst>
            </xdr:cNvPr>
            <xdr:cNvCxnSpPr>
              <a:stCxn id="7" idx="3"/>
              <a:endCxn id="8" idx="1"/>
            </xdr:cNvCxnSpPr>
          </xdr:nvCxnSpPr>
          <xdr:spPr>
            <a:xfrm>
              <a:off x="21582526" y="694453"/>
              <a:ext cx="179295" cy="0"/>
            </a:xfrm>
            <a:prstGeom prst="line">
              <a:avLst/>
            </a:prstGeom>
            <a:ln>
              <a:solidFill>
                <a:srgbClr val="FF0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19</xdr:col>
      <xdr:colOff>1160319</xdr:colOff>
      <xdr:row>1</xdr:row>
      <xdr:rowOff>1257300</xdr:rowOff>
    </xdr:from>
    <xdr:to>
      <xdr:col>32</xdr:col>
      <xdr:colOff>1056409</xdr:colOff>
      <xdr:row>3</xdr:row>
      <xdr:rowOff>209322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83E5DAD4-ED75-4C0F-B3BC-B01E918DBB97}"/>
            </a:ext>
          </a:extLst>
        </xdr:cNvPr>
        <xdr:cNvSpPr/>
      </xdr:nvSpPr>
      <xdr:spPr>
        <a:xfrm>
          <a:off x="49962955" y="1724891"/>
          <a:ext cx="14512636" cy="2138567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3200" b="1">
              <a:latin typeface="+mn-ea"/>
              <a:ea typeface="+mn-ea"/>
            </a:rPr>
            <a:t>非表示部分</a:t>
          </a:r>
        </a:p>
      </xdr:txBody>
    </xdr:sp>
    <xdr:clientData/>
  </xdr:twoCellAnchor>
  <xdr:twoCellAnchor editAs="oneCell">
    <xdr:from>
      <xdr:col>2</xdr:col>
      <xdr:colOff>87129</xdr:colOff>
      <xdr:row>18</xdr:row>
      <xdr:rowOff>64945</xdr:rowOff>
    </xdr:from>
    <xdr:to>
      <xdr:col>3</xdr:col>
      <xdr:colOff>579543</xdr:colOff>
      <xdr:row>22</xdr:row>
      <xdr:rowOff>66099</xdr:rowOff>
    </xdr:to>
    <xdr:sp macro="" textlink="">
      <xdr:nvSpPr>
        <xdr:cNvPr id="18" name="吹き出し: 角を丸めた四角形 17">
          <a:extLst>
            <a:ext uri="{FF2B5EF4-FFF2-40B4-BE49-F238E27FC236}">
              <a16:creationId xmlns:a16="http://schemas.microsoft.com/office/drawing/2014/main" id="{39E717C9-74B4-4D9C-B6DD-9AC39AEF6FBA}"/>
            </a:ext>
          </a:extLst>
        </xdr:cNvPr>
        <xdr:cNvSpPr/>
      </xdr:nvSpPr>
      <xdr:spPr>
        <a:xfrm>
          <a:off x="3706629" y="11460309"/>
          <a:ext cx="3329421" cy="1666875"/>
        </a:xfrm>
        <a:prstGeom prst="wedgeRoundRectCallout">
          <a:avLst>
            <a:gd name="adj1" fmla="val -18438"/>
            <a:gd name="adj2" fmla="val -79815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①種別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①種別を選択してください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プルダウンで選択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5</xdr:col>
      <xdr:colOff>23810</xdr:colOff>
      <xdr:row>17</xdr:row>
      <xdr:rowOff>17322</xdr:rowOff>
    </xdr:from>
    <xdr:to>
      <xdr:col>7</xdr:col>
      <xdr:colOff>0</xdr:colOff>
      <xdr:row>19</xdr:row>
      <xdr:rowOff>27750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67500FFA-4A24-464C-B5EB-B38DD4742828}"/>
            </a:ext>
          </a:extLst>
        </xdr:cNvPr>
        <xdr:cNvSpPr/>
      </xdr:nvSpPr>
      <xdr:spPr>
        <a:xfrm rot="5400000">
          <a:off x="13876967" y="8764392"/>
          <a:ext cx="844876" cy="5310190"/>
        </a:xfrm>
        <a:prstGeom prst="rightBrace">
          <a:avLst>
            <a:gd name="adj1" fmla="val 53633"/>
            <a:gd name="adj2" fmla="val 49555"/>
          </a:avLst>
        </a:prstGeom>
        <a:ln w="444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 editAs="oneCell">
    <xdr:from>
      <xdr:col>8</xdr:col>
      <xdr:colOff>122237</xdr:colOff>
      <xdr:row>19</xdr:row>
      <xdr:rowOff>44454</xdr:rowOff>
    </xdr:from>
    <xdr:to>
      <xdr:col>8</xdr:col>
      <xdr:colOff>3781714</xdr:colOff>
      <xdr:row>22</xdr:row>
      <xdr:rowOff>398322</xdr:rowOff>
    </xdr:to>
    <xdr:sp macro="" textlink="">
      <xdr:nvSpPr>
        <xdr:cNvPr id="25" name="吹き出し: 角を丸めた四角形 24">
          <a:extLst>
            <a:ext uri="{FF2B5EF4-FFF2-40B4-BE49-F238E27FC236}">
              <a16:creationId xmlns:a16="http://schemas.microsoft.com/office/drawing/2014/main" id="{5A9D7BF4-F80E-4582-8287-F341F48851EC}"/>
            </a:ext>
          </a:extLst>
        </xdr:cNvPr>
        <xdr:cNvSpPr/>
      </xdr:nvSpPr>
      <xdr:spPr>
        <a:xfrm>
          <a:off x="19674464" y="11855454"/>
          <a:ext cx="3656302" cy="1600777"/>
        </a:xfrm>
        <a:prstGeom prst="wedgeRoundRectCallout">
          <a:avLst>
            <a:gd name="adj1" fmla="val -19605"/>
            <a:gd name="adj2" fmla="val -107827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④</a:t>
          </a:r>
          <a:r>
            <a:rPr kumimoji="1" lang="ja-JP" altLang="en-US" sz="1600" b="1" baseline="0">
              <a:solidFill>
                <a:srgbClr val="000000"/>
              </a:solidFill>
              <a:latin typeface="+mn-ea"/>
              <a:ea typeface="+mn-ea"/>
            </a:rPr>
            <a:t> 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測定条件①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④ 測定条件①を選択してください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プルダウンで選択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9</xdr:col>
      <xdr:colOff>2049894</xdr:colOff>
      <xdr:row>20</xdr:row>
      <xdr:rowOff>411163</xdr:rowOff>
    </xdr:from>
    <xdr:to>
      <xdr:col>13</xdr:col>
      <xdr:colOff>285750</xdr:colOff>
      <xdr:row>31</xdr:row>
      <xdr:rowOff>1</xdr:rowOff>
    </xdr:to>
    <xdr:sp macro="" textlink="">
      <xdr:nvSpPr>
        <xdr:cNvPr id="26" name="吹き出し: 角を丸めた四角形 25">
          <a:extLst>
            <a:ext uri="{FF2B5EF4-FFF2-40B4-BE49-F238E27FC236}">
              <a16:creationId xmlns:a16="http://schemas.microsoft.com/office/drawing/2014/main" id="{98DE309D-82AC-467B-8151-68F7DC3661F2}"/>
            </a:ext>
          </a:extLst>
        </xdr:cNvPr>
        <xdr:cNvSpPr/>
      </xdr:nvSpPr>
      <xdr:spPr>
        <a:xfrm>
          <a:off x="25481394" y="12637799"/>
          <a:ext cx="6964220" cy="4160838"/>
        </a:xfrm>
        <a:prstGeom prst="wedgeRoundRectCallout">
          <a:avLst>
            <a:gd name="adj1" fmla="val 2909"/>
            <a:gd name="adj2" fmla="val -66962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⑤最高供給温度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℃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⑥加熱能力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(kW)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⑦消費電力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(kW)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⑤最高供給温度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℃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を入力してください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仕様書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記載の最高供給温度を整数で入力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 u="none">
              <a:solidFill>
                <a:srgbClr val="FF0000"/>
              </a:solidFill>
              <a:latin typeface="+mn-ea"/>
              <a:ea typeface="+mn-ea"/>
            </a:rPr>
            <a:t>※</a:t>
          </a:r>
          <a:r>
            <a:rPr kumimoji="1" lang="ja-JP" altLang="en-US" sz="1600" b="1" u="none">
              <a:solidFill>
                <a:srgbClr val="FF0000"/>
              </a:solidFill>
              <a:latin typeface="+mn-ea"/>
              <a:ea typeface="+mn-ea"/>
            </a:rPr>
            <a:t>蒸気発生ヒートポンプの場合、</a:t>
          </a:r>
          <a:r>
            <a:rPr kumimoji="1" lang="en-US" altLang="ja-JP" sz="1600" b="1" u="none">
              <a:solidFill>
                <a:srgbClr val="FF0000"/>
              </a:solidFill>
              <a:latin typeface="+mn-ea"/>
              <a:ea typeface="+mn-ea"/>
            </a:rPr>
            <a:t>120</a:t>
          </a:r>
          <a:r>
            <a:rPr kumimoji="1" lang="ja-JP" altLang="en-US" sz="1600" b="1" u="none">
              <a:solidFill>
                <a:srgbClr val="FF0000"/>
              </a:solidFill>
              <a:latin typeface="+mn-ea"/>
              <a:ea typeface="+mn-ea"/>
            </a:rPr>
            <a:t>℃以上であることをご確認ください</a:t>
          </a:r>
          <a:endParaRPr kumimoji="1" lang="en-US" altLang="ja-JP" sz="1600" b="1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⑥加熱能力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(kW)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を入力してください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仕様書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記載の値を入力　単位：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kW</a:t>
          </a:r>
          <a:endParaRPr kumimoji="1" lang="ja-JP" altLang="en-US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⑦消費電力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(kW)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を入力してください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仕様書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記載の値を入力　単位：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kW</a:t>
          </a:r>
        </a:p>
      </xdr:txBody>
    </xdr:sp>
    <xdr:clientData/>
  </xdr:twoCellAnchor>
  <xdr:twoCellAnchor editAs="oneCell">
    <xdr:from>
      <xdr:col>10</xdr:col>
      <xdr:colOff>18864</xdr:colOff>
      <xdr:row>17</xdr:row>
      <xdr:rowOff>9901</xdr:rowOff>
    </xdr:from>
    <xdr:to>
      <xdr:col>13</xdr:col>
      <xdr:colOff>17318</xdr:colOff>
      <xdr:row>19</xdr:row>
      <xdr:rowOff>26679</xdr:rowOff>
    </xdr:to>
    <xdr:sp macro="" textlink="">
      <xdr:nvSpPr>
        <xdr:cNvPr id="27" name="右中かっこ 26">
          <a:extLst>
            <a:ext uri="{FF2B5EF4-FFF2-40B4-BE49-F238E27FC236}">
              <a16:creationId xmlns:a16="http://schemas.microsoft.com/office/drawing/2014/main" id="{D328F330-8246-40D8-9ED4-B0FC4A9C6F34}"/>
            </a:ext>
          </a:extLst>
        </xdr:cNvPr>
        <xdr:cNvSpPr/>
      </xdr:nvSpPr>
      <xdr:spPr>
        <a:xfrm rot="5400000">
          <a:off x="28681540" y="8096407"/>
          <a:ext cx="844876" cy="6631317"/>
        </a:xfrm>
        <a:prstGeom prst="rightBrace">
          <a:avLst>
            <a:gd name="adj1" fmla="val 53633"/>
            <a:gd name="adj2" fmla="val 49555"/>
          </a:avLst>
        </a:prstGeom>
        <a:ln w="444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 editAs="oneCell">
    <xdr:from>
      <xdr:col>11</xdr:col>
      <xdr:colOff>0</xdr:colOff>
      <xdr:row>1</xdr:row>
      <xdr:rowOff>10680</xdr:rowOff>
    </xdr:from>
    <xdr:to>
      <xdr:col>11</xdr:col>
      <xdr:colOff>602961</xdr:colOff>
      <xdr:row>3</xdr:row>
      <xdr:rowOff>1832553</xdr:rowOff>
    </xdr:to>
    <xdr:sp macro="" textlink="">
      <xdr:nvSpPr>
        <xdr:cNvPr id="32" name="右中かっこ 31">
          <a:extLst>
            <a:ext uri="{FF2B5EF4-FFF2-40B4-BE49-F238E27FC236}">
              <a16:creationId xmlns:a16="http://schemas.microsoft.com/office/drawing/2014/main" id="{E8FFF673-79A2-40BD-92C8-1B0F954F1541}"/>
            </a:ext>
          </a:extLst>
        </xdr:cNvPr>
        <xdr:cNvSpPr/>
      </xdr:nvSpPr>
      <xdr:spPr>
        <a:xfrm>
          <a:off x="28921364" y="478271"/>
          <a:ext cx="606136" cy="5669684"/>
        </a:xfrm>
        <a:prstGeom prst="rightBrace">
          <a:avLst>
            <a:gd name="adj1" fmla="val 45299"/>
            <a:gd name="adj2" fmla="val 47793"/>
          </a:avLst>
        </a:prstGeom>
        <a:ln w="444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 editAs="oneCell">
    <xdr:from>
      <xdr:col>11</xdr:col>
      <xdr:colOff>1098552</xdr:colOff>
      <xdr:row>1</xdr:row>
      <xdr:rowOff>215468</xdr:rowOff>
    </xdr:from>
    <xdr:to>
      <xdr:col>13</xdr:col>
      <xdr:colOff>1687121</xdr:colOff>
      <xdr:row>2</xdr:row>
      <xdr:rowOff>256599</xdr:rowOff>
    </xdr:to>
    <xdr:sp macro="" textlink="">
      <xdr:nvSpPr>
        <xdr:cNvPr id="28" name="吹き出し: 角を丸めた四角形 27">
          <a:extLst>
            <a:ext uri="{FF2B5EF4-FFF2-40B4-BE49-F238E27FC236}">
              <a16:creationId xmlns:a16="http://schemas.microsoft.com/office/drawing/2014/main" id="{50C2747F-1674-45E8-8663-9937DBF7D7FD}"/>
            </a:ext>
          </a:extLst>
        </xdr:cNvPr>
        <xdr:cNvSpPr/>
      </xdr:nvSpPr>
      <xdr:spPr>
        <a:xfrm>
          <a:off x="29205961" y="683059"/>
          <a:ext cx="4880302" cy="1966624"/>
        </a:xfrm>
        <a:prstGeom prst="wedgeRoundRectCallout">
          <a:avLst>
            <a:gd name="adj1" fmla="val -59444"/>
            <a:gd name="adj2" fmla="val 57156"/>
            <a:gd name="adj3" fmla="val 16667"/>
          </a:avLst>
        </a:prstGeom>
        <a:solidFill>
          <a:schemeClr val="bg1"/>
        </a:solidFill>
        <a:ln w="349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FF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　エラー表示欄　</a:t>
          </a:r>
          <a:r>
            <a:rPr kumimoji="1" lang="en-US" altLang="ja-JP" sz="1600" b="1">
              <a:solidFill>
                <a:srgbClr val="FF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 b="1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FF0000"/>
              </a:solidFill>
              <a:latin typeface="+mn-ea"/>
              <a:ea typeface="+mn-ea"/>
            </a:rPr>
            <a:t>入力内容に不備があった場合表示されます</a:t>
          </a:r>
          <a:endParaRPr kumimoji="1" lang="en-US" altLang="ja-JP" sz="1600" b="1" u="sng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表示された場合は内容に従い修正してください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12</xdr:col>
      <xdr:colOff>935182</xdr:colOff>
      <xdr:row>2</xdr:row>
      <xdr:rowOff>810491</xdr:rowOff>
    </xdr:from>
    <xdr:to>
      <xdr:col>14</xdr:col>
      <xdr:colOff>368916</xdr:colOff>
      <xdr:row>3</xdr:row>
      <xdr:rowOff>837622</xdr:rowOff>
    </xdr:to>
    <xdr:sp macro="" textlink="">
      <xdr:nvSpPr>
        <xdr:cNvPr id="30" name="吹き出し: 角を丸めた四角形 29">
          <a:extLst>
            <a:ext uri="{FF2B5EF4-FFF2-40B4-BE49-F238E27FC236}">
              <a16:creationId xmlns:a16="http://schemas.microsoft.com/office/drawing/2014/main" id="{E02C4203-9EE2-461F-B8B4-D75C90F771AB}"/>
            </a:ext>
          </a:extLst>
        </xdr:cNvPr>
        <xdr:cNvSpPr/>
      </xdr:nvSpPr>
      <xdr:spPr>
        <a:xfrm>
          <a:off x="28973318" y="2819400"/>
          <a:ext cx="3731818" cy="1949449"/>
        </a:xfrm>
        <a:prstGeom prst="wedgeRoundRectCallout">
          <a:avLst>
            <a:gd name="adj1" fmla="val 60750"/>
            <a:gd name="adj2" fmla="val -34337"/>
            <a:gd name="adj3" fmla="val 16667"/>
          </a:avLst>
        </a:prstGeom>
        <a:solidFill>
          <a:schemeClr val="bg1"/>
        </a:solidFill>
        <a:ln w="349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セルが着色された場合、情報が誤って入力されている可能性があります</a:t>
          </a:r>
        </a:p>
        <a:p>
          <a:pPr algn="l"/>
          <a:endParaRPr kumimoji="1" lang="ja-JP" altLang="en-US" sz="1600" b="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</a:rPr>
            <a:t>凡例の内容に従い、入力内容を確認し、修正してください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1</xdr:col>
      <xdr:colOff>1817256</xdr:colOff>
      <xdr:row>22</xdr:row>
      <xdr:rowOff>221963</xdr:rowOff>
    </xdr:from>
    <xdr:to>
      <xdr:col>4</xdr:col>
      <xdr:colOff>264392</xdr:colOff>
      <xdr:row>31</xdr:row>
      <xdr:rowOff>69274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99C23A62-1257-4AA4-93BC-00F511398798}"/>
            </a:ext>
          </a:extLst>
        </xdr:cNvPr>
        <xdr:cNvSpPr/>
      </xdr:nvSpPr>
      <xdr:spPr>
        <a:xfrm>
          <a:off x="2683165" y="13279872"/>
          <a:ext cx="6301797" cy="3584863"/>
        </a:xfrm>
        <a:prstGeom prst="rect">
          <a:avLst/>
        </a:prstGeom>
        <a:solidFill>
          <a:schemeClr val="bg1"/>
        </a:solidFill>
        <a:ln w="349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 b="1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◆製品型番リスト　入力ルール◆</a:t>
          </a:r>
          <a:endParaRPr kumimoji="1" lang="en-US" altLang="ja-JP" sz="1600" b="1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endParaRPr kumimoji="1" lang="en-US" altLang="ja-JP" sz="1600" b="1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・製品名、型番、数値はカタログ</a:t>
          </a:r>
          <a:r>
            <a:rPr kumimoji="1" lang="en-US" altLang="ja-JP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(</a:t>
          </a:r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仕様書</a:t>
          </a:r>
          <a:r>
            <a:rPr kumimoji="1" lang="en-US" altLang="ja-JP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)</a:t>
          </a:r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の記載と一致させること</a:t>
          </a:r>
          <a:endParaRPr kumimoji="1" lang="en-US" altLang="ja-JP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endParaRPr kumimoji="1" lang="ja-JP" altLang="en-US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・数値の入力欄において、単位記号は入れないこと</a:t>
          </a:r>
          <a:endParaRPr kumimoji="1" lang="en-US" altLang="ja-JP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endParaRPr kumimoji="1" lang="ja-JP" altLang="en-US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・半角</a:t>
          </a:r>
          <a:r>
            <a:rPr kumimoji="1" lang="en-US" altLang="ja-JP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/</a:t>
          </a:r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全角入力について</a:t>
          </a:r>
          <a:endParaRPr kumimoji="1" lang="en-US" altLang="ja-JP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英数字、記号</a:t>
          </a:r>
          <a:r>
            <a:rPr kumimoji="1" lang="en-US" altLang="ja-JP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(/</a:t>
          </a:r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スラッシュ、</a:t>
          </a:r>
          <a:r>
            <a:rPr kumimoji="1" lang="en-US" altLang="ja-JP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-</a:t>
          </a:r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ハイフン等</a:t>
          </a:r>
          <a:r>
            <a:rPr kumimoji="1" lang="en-US" altLang="ja-JP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)</a:t>
          </a:r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　→　半角</a:t>
          </a:r>
          <a:endParaRPr kumimoji="1" lang="en-US" altLang="ja-JP" sz="1600" b="0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漢字、片仮名、平仮名　→　全角</a:t>
          </a:r>
          <a:endParaRPr kumimoji="1" lang="en-US" altLang="ja-JP" sz="1600" b="0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endParaRPr kumimoji="1" lang="en-US" altLang="ja-JP" sz="1600" b="0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・基準値を超える型番を入力すること</a:t>
          </a:r>
          <a:endParaRPr kumimoji="1" lang="en-US" altLang="ja-JP" sz="1600" b="0" u="sng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n-ea"/>
              <a:ea typeface="+mn-ea"/>
              <a:cs typeface="Meiryo UI" panose="020B0604030504040204" pitchFamily="50" charset="-128"/>
            </a:rPr>
            <a:t>→　「基準値」シートを参照</a:t>
          </a:r>
          <a:endParaRPr kumimoji="1" lang="en-US" altLang="ja-JP" sz="1600" b="0">
            <a:solidFill>
              <a:srgbClr val="FF0000"/>
            </a:solidFill>
            <a:latin typeface="+mn-ea"/>
            <a:ea typeface="+mn-ea"/>
            <a:cs typeface="Meiryo UI" panose="020B0604030504040204" pitchFamily="50" charset="-128"/>
          </a:endParaRPr>
        </a:p>
      </xdr:txBody>
    </xdr:sp>
    <xdr:clientData/>
  </xdr:twoCellAnchor>
  <xdr:twoCellAnchor editAs="oneCell">
    <xdr:from>
      <xdr:col>5</xdr:col>
      <xdr:colOff>526749</xdr:colOff>
      <xdr:row>20</xdr:row>
      <xdr:rowOff>398319</xdr:rowOff>
    </xdr:from>
    <xdr:to>
      <xdr:col>6</xdr:col>
      <xdr:colOff>2992582</xdr:colOff>
      <xdr:row>29</xdr:row>
      <xdr:rowOff>86592</xdr:rowOff>
    </xdr:to>
    <xdr:sp macro="" textlink="">
      <xdr:nvSpPr>
        <xdr:cNvPr id="37" name="吹き出し: 角を丸めた四角形 36">
          <a:extLst>
            <a:ext uri="{FF2B5EF4-FFF2-40B4-BE49-F238E27FC236}">
              <a16:creationId xmlns:a16="http://schemas.microsoft.com/office/drawing/2014/main" id="{E0EA9F47-D9DB-4308-8BBE-0A0450D039FC}"/>
            </a:ext>
          </a:extLst>
        </xdr:cNvPr>
        <xdr:cNvSpPr/>
      </xdr:nvSpPr>
      <xdr:spPr>
        <a:xfrm>
          <a:off x="11160113" y="12624955"/>
          <a:ext cx="5721651" cy="3425825"/>
        </a:xfrm>
        <a:prstGeom prst="wedgeRoundRectCallout">
          <a:avLst>
            <a:gd name="adj1" fmla="val -3692"/>
            <a:gd name="adj2" fmla="val -70832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②製品名　③型番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②製品名を入力してください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仕様書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記載の製品名を入力</a:t>
          </a:r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③型番を入力してください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仕様書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に記載の型番を入力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ワイルドカード「■」を用いる場合、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ワイルドカードの内訳一覧に、枝番の情報を入力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15</xdr:col>
      <xdr:colOff>505402</xdr:colOff>
      <xdr:row>22</xdr:row>
      <xdr:rowOff>173184</xdr:rowOff>
    </xdr:from>
    <xdr:to>
      <xdr:col>17</xdr:col>
      <xdr:colOff>1018598</xdr:colOff>
      <xdr:row>40</xdr:row>
      <xdr:rowOff>218791</xdr:rowOff>
    </xdr:to>
    <xdr:grpSp>
      <xdr:nvGrpSpPr>
        <xdr:cNvPr id="19" name="グループ化 18">
          <a:extLst>
            <a:ext uri="{FF2B5EF4-FFF2-40B4-BE49-F238E27FC236}">
              <a16:creationId xmlns:a16="http://schemas.microsoft.com/office/drawing/2014/main" id="{23824A60-664E-9410-A45B-531A40BA67CF}"/>
            </a:ext>
          </a:extLst>
        </xdr:cNvPr>
        <xdr:cNvGrpSpPr/>
      </xdr:nvGrpSpPr>
      <xdr:grpSpPr>
        <a:xfrm>
          <a:off x="36956711" y="14097002"/>
          <a:ext cx="7537451" cy="7527062"/>
          <a:chOff x="37251409" y="12226638"/>
          <a:chExt cx="8364681" cy="7533411"/>
        </a:xfrm>
      </xdr:grpSpPr>
      <xdr:sp macro="" textlink="">
        <xdr:nvSpPr>
          <xdr:cNvPr id="39" name="吹き出し: 角を丸めた四角形 38">
            <a:extLst>
              <a:ext uri="{FF2B5EF4-FFF2-40B4-BE49-F238E27FC236}">
                <a16:creationId xmlns:a16="http://schemas.microsoft.com/office/drawing/2014/main" id="{98205340-83B0-4DF1-AAE1-C79D8D2D9317}"/>
              </a:ext>
            </a:extLst>
          </xdr:cNvPr>
          <xdr:cNvSpPr/>
        </xdr:nvSpPr>
        <xdr:spPr>
          <a:xfrm>
            <a:off x="37251409" y="12226638"/>
            <a:ext cx="8364681" cy="7533411"/>
          </a:xfrm>
          <a:prstGeom prst="wedgeRoundRectCallout">
            <a:avLst>
              <a:gd name="adj1" fmla="val -9737"/>
              <a:gd name="adj2" fmla="val -77837"/>
              <a:gd name="adj3" fmla="val 16667"/>
            </a:avLst>
          </a:prstGeom>
          <a:solidFill>
            <a:srgbClr val="FFFFCC"/>
          </a:solidFill>
          <a:ln w="34925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en-US" altLang="ja-JP" sz="1600" b="1">
                <a:solidFill>
                  <a:srgbClr val="000000"/>
                </a:solidFill>
                <a:latin typeface="+mn-ea"/>
                <a:ea typeface="+mn-ea"/>
              </a:rPr>
              <a:t>【</a:t>
            </a:r>
            <a:r>
              <a:rPr kumimoji="1" lang="ja-JP" altLang="en-US" sz="1600" b="1">
                <a:solidFill>
                  <a:srgbClr val="000000"/>
                </a:solidFill>
                <a:latin typeface="+mn-ea"/>
                <a:ea typeface="+mn-ea"/>
              </a:rPr>
              <a:t>　⑨ワイルドカードの内訳一覧　</a:t>
            </a:r>
            <a:r>
              <a:rPr kumimoji="1" lang="en-US" altLang="ja-JP" sz="1600" b="1">
                <a:solidFill>
                  <a:srgbClr val="000000"/>
                </a:solidFill>
                <a:latin typeface="+mn-ea"/>
                <a:ea typeface="+mn-ea"/>
              </a:rPr>
              <a:t>】</a:t>
            </a:r>
            <a:endParaRPr kumimoji="1" lang="en-US" altLang="ja-JP" sz="1600">
              <a:solidFill>
                <a:srgbClr val="000000"/>
              </a:solidFill>
              <a:latin typeface="+mn-ea"/>
              <a:ea typeface="+mn-ea"/>
            </a:endParaRPr>
          </a:p>
          <a:p>
            <a:pPr algn="l"/>
            <a:r>
              <a:rPr kumimoji="1" lang="ja-JP" altLang="en-US" sz="1600" b="1" u="sng">
                <a:solidFill>
                  <a:srgbClr val="000000"/>
                </a:solidFill>
                <a:latin typeface="+mn-ea"/>
                <a:ea typeface="+mn-ea"/>
              </a:rPr>
              <a:t>⑨</a:t>
            </a:r>
            <a:r>
              <a:rPr kumimoji="1" lang="en-US" altLang="ja-JP" sz="1600" b="1" u="sng">
                <a:solidFill>
                  <a:srgbClr val="000000"/>
                </a:solidFill>
                <a:latin typeface="+mn-ea"/>
                <a:ea typeface="+mn-ea"/>
              </a:rPr>
              <a:t>(</a:t>
            </a:r>
            <a:r>
              <a:rPr kumimoji="1" lang="ja-JP" altLang="en-US" sz="1600" b="1" u="sng">
                <a:solidFill>
                  <a:srgbClr val="000000"/>
                </a:solidFill>
                <a:latin typeface="+mn-ea"/>
                <a:ea typeface="+mn-ea"/>
              </a:rPr>
              <a:t>ワイルドカードを用いた場合</a:t>
            </a:r>
            <a:r>
              <a:rPr kumimoji="1" lang="en-US" altLang="ja-JP" sz="1600" b="1" u="sng">
                <a:solidFill>
                  <a:srgbClr val="000000"/>
                </a:solidFill>
                <a:latin typeface="+mn-ea"/>
                <a:ea typeface="+mn-ea"/>
              </a:rPr>
              <a:t>)</a:t>
            </a:r>
            <a:r>
              <a:rPr kumimoji="1" lang="ja-JP" altLang="en-US" sz="1600" b="1" u="sng">
                <a:solidFill>
                  <a:srgbClr val="000000"/>
                </a:solidFill>
                <a:latin typeface="+mn-ea"/>
                <a:ea typeface="+mn-ea"/>
              </a:rPr>
              <a:t>ワイルドカードの内訳一覧を入力してください</a:t>
            </a:r>
          </a:p>
          <a:p>
            <a:pPr algn="l"/>
            <a:r>
              <a:rPr kumimoji="1" lang="ja-JP" altLang="en-US" sz="1600" b="0" u="none">
                <a:solidFill>
                  <a:srgbClr val="000000"/>
                </a:solidFill>
                <a:latin typeface="+mn-ea"/>
                <a:ea typeface="+mn-ea"/>
              </a:rPr>
              <a:t>原則カタログに記載の型番を入力、入力方法は以下を参照</a:t>
            </a:r>
          </a:p>
          <a:p>
            <a:pPr algn="l"/>
            <a:endParaRPr kumimoji="1" lang="en-US" altLang="ja-JP" sz="1600" b="1">
              <a:solidFill>
                <a:srgbClr val="000000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40" name="四角形: 角を丸くする 39">
            <a:extLst>
              <a:ext uri="{FF2B5EF4-FFF2-40B4-BE49-F238E27FC236}">
                <a16:creationId xmlns:a16="http://schemas.microsoft.com/office/drawing/2014/main" id="{D0C87AD7-A2E8-48DD-A3D4-BC6A85EDEEEA}"/>
              </a:ext>
            </a:extLst>
          </xdr:cNvPr>
          <xdr:cNvSpPr/>
        </xdr:nvSpPr>
        <xdr:spPr>
          <a:xfrm>
            <a:off x="37469157" y="13689595"/>
            <a:ext cx="7929184" cy="5176403"/>
          </a:xfrm>
          <a:prstGeom prst="roundRect">
            <a:avLst>
              <a:gd name="adj" fmla="val 2715"/>
            </a:avLst>
          </a:prstGeom>
          <a:solidFill>
            <a:sysClr val="window" lastClr="FFFFFF"/>
          </a:solidFill>
          <a:ln w="34925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r>
              <a:rPr kumimoji="1" lang="ja-JP" altLang="en-US" sz="1600" b="1" u="sng" baseline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◆ワイルドカードの内訳一覧　入力方法について◆</a:t>
            </a:r>
            <a:endParaRPr kumimoji="1" lang="en-US" altLang="ja-JP" sz="1600" b="1" u="sng" baseline="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endParaRPr kumimoji="1" lang="en-US" altLang="ja-JP" sz="1600" b="1" u="sng" baseline="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r>
              <a:rPr kumimoji="1" lang="ja-JP" altLang="en-US" sz="1600" b="1" u="none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型番に「■」を入力した場合、該当する枝番、枝番の意味する仕様・内容等を「ワイルドカードの内訳一覧」にカンマ区切りで入力してください</a:t>
            </a:r>
            <a:br>
              <a:rPr kumimoji="1" lang="ja-JP" altLang="en-US" sz="1600" b="1" u="none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</a:br>
            <a:r>
              <a:rPr kumimoji="1" lang="ja-JP" altLang="en-US" sz="1600" b="0" u="none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■に含まれる可能性のある枝番をすべて入力してください</a:t>
            </a:r>
            <a:endParaRPr kumimoji="1" lang="en-US" altLang="ja-JP" sz="1600" b="0" u="none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r>
              <a:rPr kumimoji="1" lang="ja-JP" altLang="en-US" sz="1600" b="0" u="none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ただし、能力や性能値が異なる場合は別の型番として入力してください</a:t>
            </a:r>
          </a:p>
          <a:p>
            <a:endParaRPr lang="ja-JP" altLang="ja-JP" sz="16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入力例）　　　　　　</a:t>
            </a:r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カタログ記載型番</a:t>
            </a:r>
            <a:r>
              <a:rPr kumimoji="1" lang="ja-JP" altLang="en-US" sz="1600" b="0" baseline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</a:t>
            </a:r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：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XYZ-123FL</a:t>
            </a:r>
          </a:p>
          <a:p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　　　　　　　　　　　　　　　　　　　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XYZ-123GK</a:t>
            </a:r>
            <a:endParaRPr lang="ja-JP" altLang="ja-JP" sz="16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性能値・能力値が確定する代表型番部分</a:t>
            </a:r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</a:t>
            </a:r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：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XYZ-123</a:t>
            </a:r>
            <a:endParaRPr lang="ja-JP" altLang="ja-JP" sz="16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性能値・能力値に影響のない枝番部分</a:t>
            </a:r>
            <a:r>
              <a:rPr kumimoji="1" lang="en-US" altLang="ja-JP" sz="1600" b="0" baseline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   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 </a:t>
            </a:r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：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-FL(</a:t>
            </a:r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●●仕様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)</a:t>
            </a:r>
          </a:p>
          <a:p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　　　　　　　　　　　　　　　　　　　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-GK(</a:t>
            </a:r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○○タイプ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)</a:t>
            </a:r>
            <a:endParaRPr lang="ja-JP" altLang="ja-JP" sz="16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pPr algn="l"/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⇒</a:t>
            </a:r>
            <a:r>
              <a:rPr kumimoji="1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</a:t>
            </a:r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リストに入力する型番　　：</a:t>
            </a:r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XYZ-123■</a:t>
            </a:r>
            <a:endParaRPr kumimoji="0" lang="en-US" altLang="ja-JP" sz="1600" b="0" u="none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pPr algn="l"/>
            <a:r>
              <a:rPr kumimoji="0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⇒　内訳一覧に入力する枝番　：</a:t>
            </a:r>
            <a:r>
              <a:rPr kumimoji="0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-FL(</a:t>
            </a:r>
            <a:r>
              <a:rPr kumimoji="0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●●仕様</a:t>
            </a:r>
            <a:r>
              <a:rPr kumimoji="0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),-GK(</a:t>
            </a:r>
            <a:r>
              <a:rPr kumimoji="0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○○タイプ</a:t>
            </a:r>
            <a:r>
              <a:rPr kumimoji="0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)</a:t>
            </a:r>
            <a:endParaRPr kumimoji="1" lang="en-US" altLang="ja-JP" sz="1600" b="1" u="sng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endParaRPr kumimoji="1" lang="en-US" altLang="ja-JP" sz="1600" b="0" u="none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※</a:t>
            </a:r>
            <a:r>
              <a:rPr kumimoji="1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</a:t>
            </a:r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枝番が</a:t>
            </a:r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2</a:t>
            </a:r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文字以上あっても、黒四角は</a:t>
            </a:r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1</a:t>
            </a:r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文字</a:t>
            </a:r>
            <a:endParaRPr kumimoji="1" lang="en-US" altLang="ja-JP" sz="1600" b="1" u="sng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※</a:t>
            </a:r>
            <a:r>
              <a:rPr kumimoji="1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枝番と枝番の示す仕様はカンマ区切り入力する</a:t>
            </a:r>
            <a:endParaRPr lang="ja-JP" altLang="ja-JP" sz="16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</xdr:txBody>
      </xdr:sp>
    </xdr:grpSp>
    <xdr:clientData/>
  </xdr:twoCellAnchor>
  <xdr:twoCellAnchor editAs="oneCell">
    <xdr:from>
      <xdr:col>16</xdr:col>
      <xdr:colOff>3990108</xdr:colOff>
      <xdr:row>17</xdr:row>
      <xdr:rowOff>31751</xdr:rowOff>
    </xdr:from>
    <xdr:to>
      <xdr:col>17</xdr:col>
      <xdr:colOff>2656320</xdr:colOff>
      <xdr:row>21</xdr:row>
      <xdr:rowOff>349539</xdr:rowOff>
    </xdr:to>
    <xdr:sp macro="" textlink="">
      <xdr:nvSpPr>
        <xdr:cNvPr id="41" name="吹き出し: 角を丸めた四角形 40">
          <a:extLst>
            <a:ext uri="{FF2B5EF4-FFF2-40B4-BE49-F238E27FC236}">
              <a16:creationId xmlns:a16="http://schemas.microsoft.com/office/drawing/2014/main" id="{F83CEA80-926E-4AA8-8518-88929C9C6EE7}"/>
            </a:ext>
          </a:extLst>
        </xdr:cNvPr>
        <xdr:cNvSpPr/>
      </xdr:nvSpPr>
      <xdr:spPr>
        <a:xfrm>
          <a:off x="41951563" y="10976842"/>
          <a:ext cx="3512127" cy="1977158"/>
        </a:xfrm>
        <a:prstGeom prst="wedgeRoundRectCallout">
          <a:avLst>
            <a:gd name="adj1" fmla="val -2462"/>
            <a:gd name="adj2" fmla="val -93152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【</a:t>
          </a: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　⑩備考　</a:t>
          </a: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】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6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sng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⑩備考を入力してください</a:t>
          </a:r>
          <a:endParaRPr kumimoji="1" lang="en-US" altLang="ja-JP" sz="1600" b="1" i="0" u="sng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必要に応じて</a:t>
          </a:r>
          <a:r>
            <a:rPr kumimoji="1" lang="en-US" altLang="ja-JP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40</a:t>
          </a: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文字以内で入力</a:t>
          </a:r>
          <a:endParaRPr kumimoji="1" lang="en-US" altLang="ja-JP" sz="1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※</a:t>
          </a: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任意項目です</a:t>
          </a:r>
          <a:endParaRPr kumimoji="1" lang="en-US" altLang="ja-JP" sz="1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</xdr:txBody>
    </xdr:sp>
    <xdr:clientData/>
  </xdr:twoCellAnchor>
  <xdr:twoCellAnchor editAs="oneCell">
    <xdr:from>
      <xdr:col>13</xdr:col>
      <xdr:colOff>1627909</xdr:colOff>
      <xdr:row>17</xdr:row>
      <xdr:rowOff>239279</xdr:rowOff>
    </xdr:from>
    <xdr:to>
      <xdr:col>15</xdr:col>
      <xdr:colOff>1287896</xdr:colOff>
      <xdr:row>22</xdr:row>
      <xdr:rowOff>294120</xdr:rowOff>
    </xdr:to>
    <xdr:sp macro="" textlink="">
      <xdr:nvSpPr>
        <xdr:cNvPr id="42" name="吹き出し: 角を丸めた四角形 41">
          <a:extLst>
            <a:ext uri="{FF2B5EF4-FFF2-40B4-BE49-F238E27FC236}">
              <a16:creationId xmlns:a16="http://schemas.microsoft.com/office/drawing/2014/main" id="{AA9BC471-DD1B-4EFC-AD74-100FE8654B87}"/>
            </a:ext>
          </a:extLst>
        </xdr:cNvPr>
        <xdr:cNvSpPr/>
      </xdr:nvSpPr>
      <xdr:spPr>
        <a:xfrm>
          <a:off x="33202418" y="11184370"/>
          <a:ext cx="3868594" cy="2129848"/>
        </a:xfrm>
        <a:prstGeom prst="wedgeRoundRectCallout">
          <a:avLst>
            <a:gd name="adj1" fmla="val 37456"/>
            <a:gd name="adj2" fmla="val -75602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⑧希望小売価格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千円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⑧希望小売価格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千円</a:t>
          </a:r>
          <a:r>
            <a:rPr kumimoji="1" lang="en-US" altLang="ja-JP" sz="1600" b="1" u="sng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を入力してください</a:t>
          </a: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単位に注意して入力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※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任意項目です</a:t>
          </a:r>
        </a:p>
      </xdr:txBody>
    </xdr:sp>
    <xdr:clientData/>
  </xdr:twoCellAnchor>
  <xdr:twoCellAnchor editAs="oneCell">
    <xdr:from>
      <xdr:col>5</xdr:col>
      <xdr:colOff>571490</xdr:colOff>
      <xdr:row>29</xdr:row>
      <xdr:rowOff>221962</xdr:rowOff>
    </xdr:from>
    <xdr:to>
      <xdr:col>7</xdr:col>
      <xdr:colOff>449696</xdr:colOff>
      <xdr:row>35</xdr:row>
      <xdr:rowOff>103908</xdr:rowOff>
    </xdr:to>
    <xdr:sp macro="" textlink="">
      <xdr:nvSpPr>
        <xdr:cNvPr id="43" name="正方形/長方形 42">
          <a:extLst>
            <a:ext uri="{FF2B5EF4-FFF2-40B4-BE49-F238E27FC236}">
              <a16:creationId xmlns:a16="http://schemas.microsoft.com/office/drawing/2014/main" id="{E7EEB925-F451-4E69-81C0-C13186CCC084}"/>
            </a:ext>
          </a:extLst>
        </xdr:cNvPr>
        <xdr:cNvSpPr/>
      </xdr:nvSpPr>
      <xdr:spPr>
        <a:xfrm>
          <a:off x="11204854" y="16189326"/>
          <a:ext cx="6386667" cy="2378940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r>
            <a:rPr kumimoji="1" lang="ja-JP" altLang="en-US" sz="1600" b="1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◆型番・使用エネルギーの重複について◆</a:t>
          </a:r>
          <a:endParaRPr kumimoji="1" lang="en-US" altLang="ja-JP" sz="1600" b="1" u="sng">
            <a:solidFill>
              <a:srgbClr val="FF0000"/>
            </a:solidFill>
            <a:effectLst/>
            <a:latin typeface="+mn-ea"/>
            <a:ea typeface="+mn-ea"/>
            <a:cs typeface="+mn-cs"/>
          </a:endParaRPr>
        </a:p>
        <a:p>
          <a:endParaRPr kumimoji="1" lang="en-US" altLang="ja-JP" sz="1600" b="1">
            <a:solidFill>
              <a:srgbClr val="FF0000"/>
            </a:solidFill>
            <a:effectLst/>
            <a:latin typeface="+mn-ea"/>
            <a:ea typeface="+mn-ea"/>
            <a:cs typeface="+mn-cs"/>
          </a:endParaRPr>
        </a:p>
        <a:p>
          <a:r>
            <a:rPr kumimoji="1" lang="ja-JP" altLang="en-US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登録型番</a:t>
          </a:r>
          <a:r>
            <a:rPr kumimoji="1" lang="ja-JP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が</a:t>
          </a:r>
          <a:r>
            <a:rPr kumimoji="1" lang="ja-JP" altLang="en-US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重複している場合は、セルが</a:t>
          </a:r>
          <a:r>
            <a:rPr kumimoji="1" lang="ja-JP" altLang="ja-JP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オレンジ色</a:t>
          </a:r>
          <a:r>
            <a:rPr kumimoji="1" lang="ja-JP" altLang="en-US" sz="1600" b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に着色される</a:t>
          </a:r>
          <a:endParaRPr kumimoji="1" lang="en-US" altLang="ja-JP" sz="1600" b="0">
            <a:solidFill>
              <a:srgbClr val="FF0000"/>
            </a:solidFill>
            <a:effectLst/>
            <a:latin typeface="+mn-ea"/>
            <a:ea typeface="+mn-ea"/>
            <a:cs typeface="+mn-cs"/>
          </a:endParaRPr>
        </a:p>
        <a:p>
          <a:r>
            <a:rPr kumimoji="1" lang="ja-JP" altLang="en-US" sz="1600" b="1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　</a:t>
          </a:r>
          <a:endParaRPr kumimoji="1" lang="en-US" altLang="ja-JP" sz="1600" b="1">
            <a:solidFill>
              <a:srgbClr val="FF0000"/>
            </a:solidFill>
            <a:effectLst/>
            <a:latin typeface="+mn-ea"/>
            <a:ea typeface="+mn-ea"/>
            <a:cs typeface="+mn-cs"/>
          </a:endParaRPr>
        </a:p>
        <a:p>
          <a:r>
            <a:rPr kumimoji="1" lang="ja-JP" altLang="en-US" sz="1600" b="0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→　一意の</a:t>
          </a:r>
          <a:r>
            <a:rPr kumimoji="1" lang="ja-JP" altLang="ja-JP" sz="1600" b="0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型番</a:t>
          </a:r>
          <a:r>
            <a:rPr kumimoji="1" lang="ja-JP" altLang="en-US" sz="1600" b="0" u="sng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であることを確認のうえ、入力すること</a:t>
          </a:r>
          <a:endParaRPr lang="ja-JP" altLang="ja-JP" sz="1600" b="0" u="sng">
            <a:solidFill>
              <a:srgbClr val="FF0000"/>
            </a:solidFill>
            <a:effectLst/>
            <a:latin typeface="+mn-ea"/>
            <a:ea typeface="+mn-ea"/>
          </a:endParaRPr>
        </a:p>
      </xdr:txBody>
    </xdr:sp>
    <xdr:clientData/>
  </xdr:twoCellAnchor>
  <xdr:twoCellAnchor editAs="oneCell">
    <xdr:from>
      <xdr:col>17</xdr:col>
      <xdr:colOff>145456</xdr:colOff>
      <xdr:row>2</xdr:row>
      <xdr:rowOff>1447807</xdr:rowOff>
    </xdr:from>
    <xdr:to>
      <xdr:col>18</xdr:col>
      <xdr:colOff>1718956</xdr:colOff>
      <xdr:row>3</xdr:row>
      <xdr:rowOff>1773822</xdr:rowOff>
    </xdr:to>
    <xdr:sp macro="" textlink="">
      <xdr:nvSpPr>
        <xdr:cNvPr id="20" name="吹き出し: 角を丸めた四角形 19">
          <a:extLst>
            <a:ext uri="{FF2B5EF4-FFF2-40B4-BE49-F238E27FC236}">
              <a16:creationId xmlns:a16="http://schemas.microsoft.com/office/drawing/2014/main" id="{E5EDE593-FC9A-4C55-8678-0BA6511AABB0}"/>
            </a:ext>
          </a:extLst>
        </xdr:cNvPr>
        <xdr:cNvSpPr/>
      </xdr:nvSpPr>
      <xdr:spPr>
        <a:xfrm>
          <a:off x="43621020" y="3830789"/>
          <a:ext cx="4275136" cy="2237942"/>
        </a:xfrm>
        <a:prstGeom prst="wedgeRoundRectCallout">
          <a:avLst>
            <a:gd name="adj1" fmla="val 13494"/>
            <a:gd name="adj2" fmla="val 83816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【</a:t>
          </a: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　⑪トップ性能枠対象　</a:t>
          </a: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】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6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sng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⑪下記の要件を満たした場合に　トップ性能枠対象と自動表示されます。</a:t>
          </a:r>
          <a:endParaRPr kumimoji="1" lang="en-US" altLang="ja-JP" sz="1600" b="1" i="0" u="sng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・</a:t>
          </a:r>
          <a:r>
            <a:rPr kumimoji="1" lang="en-US" altLang="ja-JP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GX</a:t>
          </a: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ea"/>
              <a:ea typeface="+mn-ea"/>
              <a:cs typeface="+mn-cs"/>
            </a:rPr>
            <a:t>要件にかかわる書類の提出：「あり」</a:t>
          </a:r>
          <a:endParaRPr kumimoji="1" lang="en-US" altLang="ja-JP" sz="1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ea"/>
            <a:ea typeface="+mn-ea"/>
            <a:cs typeface="+mn-cs"/>
          </a:endParaRPr>
        </a:p>
      </xdr:txBody>
    </xdr:sp>
    <xdr:clientData/>
  </xdr:twoCellAnchor>
  <xdr:twoCellAnchor editAs="oneCell">
    <xdr:from>
      <xdr:col>6</xdr:col>
      <xdr:colOff>2774084</xdr:colOff>
      <xdr:row>0</xdr:row>
      <xdr:rowOff>384174</xdr:rowOff>
    </xdr:from>
    <xdr:to>
      <xdr:col>8</xdr:col>
      <xdr:colOff>1074304</xdr:colOff>
      <xdr:row>3</xdr:row>
      <xdr:rowOff>1550842</xdr:rowOff>
    </xdr:to>
    <xdr:sp macro="" textlink="">
      <xdr:nvSpPr>
        <xdr:cNvPr id="22" name="吹き出し: 角を丸めた四角形 21">
          <a:extLst>
            <a:ext uri="{FF2B5EF4-FFF2-40B4-BE49-F238E27FC236}">
              <a16:creationId xmlns:a16="http://schemas.microsoft.com/office/drawing/2014/main" id="{E43DDE12-C5C5-431D-BE52-AC5EBF70F871}"/>
            </a:ext>
          </a:extLst>
        </xdr:cNvPr>
        <xdr:cNvSpPr/>
      </xdr:nvSpPr>
      <xdr:spPr>
        <a:xfrm>
          <a:off x="16801811" y="384174"/>
          <a:ext cx="3966441" cy="5469370"/>
        </a:xfrm>
        <a:prstGeom prst="wedgeRoundRectCallout">
          <a:avLst>
            <a:gd name="adj1" fmla="val -59406"/>
            <a:gd name="adj2" fmla="val -22852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製造事業者名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事業者名を入力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・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50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字以内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・法人格は省略せずに入力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 u="none">
              <a:solidFill>
                <a:srgbClr val="000000"/>
              </a:solidFill>
              <a:latin typeface="+mn-ea"/>
              <a:ea typeface="+mn-ea"/>
            </a:rPr>
            <a:t>　製造事業者名</a:t>
          </a:r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 u="none">
              <a:solidFill>
                <a:srgbClr val="000000"/>
              </a:solidFill>
              <a:latin typeface="+mn-ea"/>
              <a:ea typeface="+mn-ea"/>
            </a:rPr>
            <a:t>フリガナ</a:t>
          </a:r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1" u="none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事業者名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フリガナ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を入力　</a:t>
          </a: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・全角カタカナで入力</a:t>
          </a:r>
        </a:p>
        <a:p>
          <a:pPr algn="l"/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・法人格は省略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 u="none">
              <a:solidFill>
                <a:sysClr val="windowText" lastClr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GX</a:t>
          </a:r>
          <a:r>
            <a:rPr kumimoji="1" lang="ja-JP" altLang="en-US" sz="1600" b="1" u="none">
              <a:solidFill>
                <a:sysClr val="windowText" lastClr="000000"/>
              </a:solidFill>
              <a:latin typeface="+mn-ea"/>
              <a:ea typeface="+mn-ea"/>
            </a:rPr>
            <a:t>要件にかかわる書類の提出　</a:t>
          </a:r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】</a:t>
          </a:r>
        </a:p>
        <a:p>
          <a:pPr algn="l"/>
          <a:r>
            <a:rPr kumimoji="1" lang="ja-JP" altLang="en-US" sz="1600" b="0" u="none">
              <a:solidFill>
                <a:sysClr val="windowText" lastClr="000000"/>
              </a:solidFill>
              <a:latin typeface="+mn-ea"/>
              <a:ea typeface="+mn-ea"/>
            </a:rPr>
            <a:t>該当の書類を提出する、もしくは提出予定の場合は「あり」を選択してください</a:t>
          </a:r>
        </a:p>
        <a:p>
          <a:pPr algn="l"/>
          <a:r>
            <a:rPr kumimoji="1" lang="en-US" altLang="ja-JP" sz="1600" b="0" u="none">
              <a:solidFill>
                <a:srgbClr val="FF0000"/>
              </a:solidFill>
              <a:latin typeface="+mn-ea"/>
              <a:ea typeface="+mn-ea"/>
            </a:rPr>
            <a:t>※</a:t>
          </a:r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提出予定の場合は、メールに提出予定日を記載してください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 u="none">
              <a:solidFill>
                <a:sysClr val="windowText" lastClr="000000"/>
              </a:solidFill>
              <a:latin typeface="+mn-ea"/>
              <a:ea typeface="+mn-ea"/>
            </a:rPr>
            <a:t>　申請年月日　</a:t>
          </a:r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】</a:t>
          </a:r>
        </a:p>
        <a:p>
          <a:pPr algn="l"/>
          <a:r>
            <a:rPr kumimoji="1" lang="en-US" altLang="ja-JP" sz="1600" b="0" u="none">
              <a:solidFill>
                <a:sysClr val="windowText" lastClr="000000"/>
              </a:solidFill>
              <a:latin typeface="+mn-ea"/>
              <a:ea typeface="+mn-ea"/>
            </a:rPr>
            <a:t>SII</a:t>
          </a:r>
          <a:r>
            <a:rPr kumimoji="1" lang="ja-JP" altLang="en-US" sz="1600" b="0" u="none">
              <a:solidFill>
                <a:sysClr val="windowText" lastClr="000000"/>
              </a:solidFill>
              <a:latin typeface="+mn-ea"/>
              <a:ea typeface="+mn-ea"/>
            </a:rPr>
            <a:t>へメール申請を行った日付を入力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282966</xdr:colOff>
      <xdr:row>1</xdr:row>
      <xdr:rowOff>1035688</xdr:rowOff>
    </xdr:from>
    <xdr:to>
      <xdr:col>14</xdr:col>
      <xdr:colOff>381000</xdr:colOff>
      <xdr:row>3</xdr:row>
      <xdr:rowOff>1168358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E01B3F57-0E54-4F24-96C2-7005B39F0415}"/>
            </a:ext>
          </a:extLst>
        </xdr:cNvPr>
        <xdr:cNvGrpSpPr/>
      </xdr:nvGrpSpPr>
      <xdr:grpSpPr>
        <a:xfrm>
          <a:off x="28670930" y="1506743"/>
          <a:ext cx="6069343" cy="3956524"/>
          <a:chOff x="24658307" y="547688"/>
          <a:chExt cx="6656676" cy="2663598"/>
        </a:xfrm>
      </xdr:grpSpPr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E76AC6F0-3932-44CA-879E-7C7DF6D497D9}"/>
              </a:ext>
            </a:extLst>
          </xdr:cNvPr>
          <xdr:cNvSpPr/>
        </xdr:nvSpPr>
        <xdr:spPr>
          <a:xfrm>
            <a:off x="24658307" y="547688"/>
            <a:ext cx="6656676" cy="2663598"/>
          </a:xfrm>
          <a:prstGeom prst="rect">
            <a:avLst/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40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凡例：</a:t>
            </a:r>
          </a:p>
        </xdr:txBody>
      </xdr:sp>
      <xdr:grpSp>
        <xdr:nvGrpSpPr>
          <xdr:cNvPr id="18" name="グループ化 17">
            <a:extLst>
              <a:ext uri="{FF2B5EF4-FFF2-40B4-BE49-F238E27FC236}">
                <a16:creationId xmlns:a16="http://schemas.microsoft.com/office/drawing/2014/main" id="{46C02978-41FF-40C9-82F6-89F08DDA67EE}"/>
              </a:ext>
            </a:extLst>
          </xdr:cNvPr>
          <xdr:cNvGrpSpPr/>
        </xdr:nvGrpSpPr>
        <xdr:grpSpPr>
          <a:xfrm>
            <a:off x="25407427" y="849725"/>
            <a:ext cx="5302209" cy="514041"/>
            <a:chOff x="20798072" y="530440"/>
            <a:chExt cx="2483249" cy="313765"/>
          </a:xfrm>
        </xdr:grpSpPr>
        <xdr:sp macro="" textlink="">
          <xdr:nvSpPr>
            <xdr:cNvPr id="27" name="正方形/長方形 26">
              <a:extLst>
                <a:ext uri="{FF2B5EF4-FFF2-40B4-BE49-F238E27FC236}">
                  <a16:creationId xmlns:a16="http://schemas.microsoft.com/office/drawing/2014/main" id="{662B9805-90C8-46CB-8162-057AAF7D7023}"/>
                </a:ext>
              </a:extLst>
            </xdr:cNvPr>
            <xdr:cNvSpPr/>
          </xdr:nvSpPr>
          <xdr:spPr>
            <a:xfrm>
              <a:off x="20798072" y="530440"/>
              <a:ext cx="773889" cy="313765"/>
            </a:xfrm>
            <a:prstGeom prst="rect">
              <a:avLst/>
            </a:prstGeom>
            <a:solidFill>
              <a:srgbClr val="FFFF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28" name="正方形/長方形 27">
              <a:extLst>
                <a:ext uri="{FF2B5EF4-FFF2-40B4-BE49-F238E27FC236}">
                  <a16:creationId xmlns:a16="http://schemas.microsoft.com/office/drawing/2014/main" id="{5BC774CF-B689-4F6D-8228-969CCFCA6DC8}"/>
                </a:ext>
              </a:extLst>
            </xdr:cNvPr>
            <xdr:cNvSpPr/>
          </xdr:nvSpPr>
          <xdr:spPr>
            <a:xfrm>
              <a:off x="21750611" y="530440"/>
              <a:ext cx="1530710" cy="3137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FF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未入力箇所</a:t>
              </a:r>
            </a:p>
          </xdr:txBody>
        </xdr:sp>
        <xdr:cxnSp macro="">
          <xdr:nvCxnSpPr>
            <xdr:cNvPr id="29" name="直線コネクタ 28">
              <a:extLst>
                <a:ext uri="{FF2B5EF4-FFF2-40B4-BE49-F238E27FC236}">
                  <a16:creationId xmlns:a16="http://schemas.microsoft.com/office/drawing/2014/main" id="{5CBEA580-AD90-4326-9CDE-CC817CA8CDAE}"/>
                </a:ext>
              </a:extLst>
            </xdr:cNvPr>
            <xdr:cNvCxnSpPr>
              <a:stCxn id="27" idx="3"/>
              <a:endCxn id="28" idx="1"/>
            </xdr:cNvCxnSpPr>
          </xdr:nvCxnSpPr>
          <xdr:spPr>
            <a:xfrm>
              <a:off x="21571961" y="687323"/>
              <a:ext cx="178650" cy="0"/>
            </a:xfrm>
            <a:prstGeom prst="line">
              <a:avLst/>
            </a:prstGeom>
            <a:ln>
              <a:solidFill>
                <a:srgbClr val="FFFF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19" name="グループ化 18">
            <a:extLst>
              <a:ext uri="{FF2B5EF4-FFF2-40B4-BE49-F238E27FC236}">
                <a16:creationId xmlns:a16="http://schemas.microsoft.com/office/drawing/2014/main" id="{DEF92319-75A9-4C39-9347-C9A28B85AA60}"/>
              </a:ext>
            </a:extLst>
          </xdr:cNvPr>
          <xdr:cNvGrpSpPr/>
        </xdr:nvGrpSpPr>
        <xdr:grpSpPr>
          <a:xfrm>
            <a:off x="25407425" y="1589914"/>
            <a:ext cx="5302209" cy="514041"/>
            <a:chOff x="20809324" y="534007"/>
            <a:chExt cx="2483097" cy="313765"/>
          </a:xfrm>
        </xdr:grpSpPr>
        <xdr:sp macro="" textlink="">
          <xdr:nvSpPr>
            <xdr:cNvPr id="24" name="正方形/長方形 23">
              <a:extLst>
                <a:ext uri="{FF2B5EF4-FFF2-40B4-BE49-F238E27FC236}">
                  <a16:creationId xmlns:a16="http://schemas.microsoft.com/office/drawing/2014/main" id="{6FC913E0-88DC-41E3-8C5B-FE8F405514E2}"/>
                </a:ext>
              </a:extLst>
            </xdr:cNvPr>
            <xdr:cNvSpPr/>
          </xdr:nvSpPr>
          <xdr:spPr>
            <a:xfrm>
              <a:off x="20809324" y="534007"/>
              <a:ext cx="773205" cy="313765"/>
            </a:xfrm>
            <a:prstGeom prst="rect">
              <a:avLst/>
            </a:prstGeom>
            <a:solidFill>
              <a:srgbClr val="FFC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25" name="正方形/長方形 24">
              <a:extLst>
                <a:ext uri="{FF2B5EF4-FFF2-40B4-BE49-F238E27FC236}">
                  <a16:creationId xmlns:a16="http://schemas.microsoft.com/office/drawing/2014/main" id="{EADA2257-9580-4082-916A-3823C148112D}"/>
                </a:ext>
              </a:extLst>
            </xdr:cNvPr>
            <xdr:cNvSpPr/>
          </xdr:nvSpPr>
          <xdr:spPr>
            <a:xfrm>
              <a:off x="21761804" y="534007"/>
              <a:ext cx="1530617" cy="3137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C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型番が重複</a:t>
              </a:r>
            </a:p>
          </xdr:txBody>
        </xdr:sp>
        <xdr:cxnSp macro="">
          <xdr:nvCxnSpPr>
            <xdr:cNvPr id="26" name="直線コネクタ 25">
              <a:extLst>
                <a:ext uri="{FF2B5EF4-FFF2-40B4-BE49-F238E27FC236}">
                  <a16:creationId xmlns:a16="http://schemas.microsoft.com/office/drawing/2014/main" id="{77504352-99F7-4E7C-AD62-AB4E69C9B61E}"/>
                </a:ext>
              </a:extLst>
            </xdr:cNvPr>
            <xdr:cNvCxnSpPr>
              <a:stCxn id="24" idx="3"/>
              <a:endCxn id="25" idx="1"/>
            </xdr:cNvCxnSpPr>
          </xdr:nvCxnSpPr>
          <xdr:spPr>
            <a:xfrm>
              <a:off x="21582529" y="690890"/>
              <a:ext cx="179275" cy="0"/>
            </a:xfrm>
            <a:prstGeom prst="line">
              <a:avLst/>
            </a:prstGeom>
            <a:ln>
              <a:solidFill>
                <a:srgbClr val="FFC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20" name="グループ化 19">
            <a:extLst>
              <a:ext uri="{FF2B5EF4-FFF2-40B4-BE49-F238E27FC236}">
                <a16:creationId xmlns:a16="http://schemas.microsoft.com/office/drawing/2014/main" id="{290F62AE-FA6C-4068-A1A1-D6FEB08B6D9F}"/>
              </a:ext>
            </a:extLst>
          </xdr:cNvPr>
          <xdr:cNvGrpSpPr/>
        </xdr:nvGrpSpPr>
        <xdr:grpSpPr>
          <a:xfrm>
            <a:off x="25407424" y="2330105"/>
            <a:ext cx="5303571" cy="514228"/>
            <a:chOff x="20809319" y="536487"/>
            <a:chExt cx="2483785" cy="316228"/>
          </a:xfrm>
        </xdr:grpSpPr>
        <xdr:sp macro="" textlink="">
          <xdr:nvSpPr>
            <xdr:cNvPr id="21" name="正方形/長方形 20">
              <a:extLst>
                <a:ext uri="{FF2B5EF4-FFF2-40B4-BE49-F238E27FC236}">
                  <a16:creationId xmlns:a16="http://schemas.microsoft.com/office/drawing/2014/main" id="{309811EC-9D4E-43DB-B093-19D71FC2BCFB}"/>
                </a:ext>
              </a:extLst>
            </xdr:cNvPr>
            <xdr:cNvSpPr/>
          </xdr:nvSpPr>
          <xdr:spPr>
            <a:xfrm>
              <a:off x="20809319" y="536487"/>
              <a:ext cx="773205" cy="316228"/>
            </a:xfrm>
            <a:prstGeom prst="rect">
              <a:avLst/>
            </a:prstGeom>
            <a:solidFill>
              <a:srgbClr val="FF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4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22" name="正方形/長方形 21">
              <a:extLst>
                <a:ext uri="{FF2B5EF4-FFF2-40B4-BE49-F238E27FC236}">
                  <a16:creationId xmlns:a16="http://schemas.microsoft.com/office/drawing/2014/main" id="{9688BD62-A615-4118-B6A9-255AAAE06C9D}"/>
                </a:ext>
              </a:extLst>
            </xdr:cNvPr>
            <xdr:cNvSpPr/>
          </xdr:nvSpPr>
          <xdr:spPr>
            <a:xfrm>
              <a:off x="21761821" y="536487"/>
              <a:ext cx="1531283" cy="316228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性能値が基準を満たしていない</a:t>
              </a:r>
            </a:p>
          </xdr:txBody>
        </xdr:sp>
        <xdr:cxnSp macro="">
          <xdr:nvCxnSpPr>
            <xdr:cNvPr id="23" name="直線コネクタ 22">
              <a:extLst>
                <a:ext uri="{FF2B5EF4-FFF2-40B4-BE49-F238E27FC236}">
                  <a16:creationId xmlns:a16="http://schemas.microsoft.com/office/drawing/2014/main" id="{DF1149BF-0161-445E-B4F3-651A5C067536}"/>
                </a:ext>
              </a:extLst>
            </xdr:cNvPr>
            <xdr:cNvCxnSpPr>
              <a:stCxn id="21" idx="3"/>
              <a:endCxn id="22" idx="1"/>
            </xdr:cNvCxnSpPr>
          </xdr:nvCxnSpPr>
          <xdr:spPr>
            <a:xfrm>
              <a:off x="21582524" y="694601"/>
              <a:ext cx="179297" cy="0"/>
            </a:xfrm>
            <a:prstGeom prst="line">
              <a:avLst/>
            </a:prstGeom>
            <a:ln>
              <a:solidFill>
                <a:srgbClr val="FF0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20</xdr:col>
      <xdr:colOff>554181</xdr:colOff>
      <xdr:row>1</xdr:row>
      <xdr:rowOff>1531792</xdr:rowOff>
    </xdr:from>
    <xdr:to>
      <xdr:col>33</xdr:col>
      <xdr:colOff>692727</xdr:colOff>
      <xdr:row>3</xdr:row>
      <xdr:rowOff>209321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776DA03D-3D53-4A05-A7CE-E0A8903DEDD5}"/>
            </a:ext>
          </a:extLst>
        </xdr:cNvPr>
        <xdr:cNvSpPr/>
      </xdr:nvSpPr>
      <xdr:spPr>
        <a:xfrm>
          <a:off x="49374136" y="1999383"/>
          <a:ext cx="16105909" cy="186407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3200" b="1"/>
            <a:t>非表示部分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170793</xdr:colOff>
      <xdr:row>6</xdr:row>
      <xdr:rowOff>76068</xdr:rowOff>
    </xdr:from>
    <xdr:to>
      <xdr:col>17</xdr:col>
      <xdr:colOff>419977</xdr:colOff>
      <xdr:row>15</xdr:row>
      <xdr:rowOff>8356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6333A9DA-F340-49E1-8DB8-97FFBD529776}"/>
            </a:ext>
          </a:extLst>
        </xdr:cNvPr>
        <xdr:cNvSpPr/>
      </xdr:nvSpPr>
      <xdr:spPr>
        <a:xfrm>
          <a:off x="3225362" y="1100827"/>
          <a:ext cx="7396218" cy="1469426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 editAs="oneCell">
    <xdr:from>
      <xdr:col>11</xdr:col>
      <xdr:colOff>400706</xdr:colOff>
      <xdr:row>5</xdr:row>
      <xdr:rowOff>91965</xdr:rowOff>
    </xdr:from>
    <xdr:to>
      <xdr:col>22</xdr:col>
      <xdr:colOff>153569</xdr:colOff>
      <xdr:row>20</xdr:row>
      <xdr:rowOff>59247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6047DF52-6999-48A6-A36A-01BEF95E8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20758" y="945931"/>
          <a:ext cx="6288983" cy="2529178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6</xdr:col>
      <xdr:colOff>581024</xdr:colOff>
      <xdr:row>2</xdr:row>
      <xdr:rowOff>80433</xdr:rowOff>
    </xdr:to>
    <xdr:sp macro="" textlink="">
      <xdr:nvSpPr>
        <xdr:cNvPr id="3" name="角丸四角形 6">
          <a:extLst>
            <a:ext uri="{FF2B5EF4-FFF2-40B4-BE49-F238E27FC236}">
              <a16:creationId xmlns:a16="http://schemas.microsoft.com/office/drawing/2014/main" id="{9737030E-953F-4FC9-98A1-2111A60692E9}"/>
            </a:ext>
          </a:extLst>
        </xdr:cNvPr>
        <xdr:cNvSpPr/>
      </xdr:nvSpPr>
      <xdr:spPr>
        <a:xfrm>
          <a:off x="0" y="0"/>
          <a:ext cx="4695824" cy="423333"/>
        </a:xfrm>
        <a:prstGeom prst="round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/>
            <a:t>蒸気発生ヒートポンプ／基準値</a:t>
          </a:r>
        </a:p>
      </xdr:txBody>
    </xdr:sp>
    <xdr:clientData/>
  </xdr:twoCellAnchor>
  <xdr:twoCellAnchor editAs="oneCell">
    <xdr:from>
      <xdr:col>0</xdr:col>
      <xdr:colOff>58814</xdr:colOff>
      <xdr:row>5</xdr:row>
      <xdr:rowOff>99422</xdr:rowOff>
    </xdr:from>
    <xdr:to>
      <xdr:col>10</xdr:col>
      <xdr:colOff>475536</xdr:colOff>
      <xdr:row>14</xdr:row>
      <xdr:rowOff>76397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9D43D66A-A9B3-337F-E915-B52528E2B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8814" y="953388"/>
          <a:ext cx="6529670" cy="1514112"/>
        </a:xfrm>
        <a:prstGeom prst="rect">
          <a:avLst/>
        </a:prstGeom>
      </xdr:spPr>
    </xdr:pic>
    <xdr:clientData/>
  </xdr:twoCellAnchor>
  <xdr:twoCellAnchor>
    <xdr:from>
      <xdr:col>0</xdr:col>
      <xdr:colOff>76068</xdr:colOff>
      <xdr:row>4</xdr:row>
      <xdr:rowOff>2409</xdr:rowOff>
    </xdr:from>
    <xdr:to>
      <xdr:col>10</xdr:col>
      <xdr:colOff>466921</xdr:colOff>
      <xdr:row>5</xdr:row>
      <xdr:rowOff>132085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D078F67-0A4F-4A53-AEBB-DFB5ED893653}"/>
            </a:ext>
          </a:extLst>
        </xdr:cNvPr>
        <xdr:cNvSpPr/>
      </xdr:nvSpPr>
      <xdr:spPr>
        <a:xfrm>
          <a:off x="76068" y="685581"/>
          <a:ext cx="6499991" cy="300470"/>
        </a:xfrm>
        <a:prstGeom prst="rect">
          <a:avLst/>
        </a:prstGeom>
        <a:solidFill>
          <a:schemeClr val="tx1">
            <a:lumMod val="50000"/>
            <a:lumOff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lIns="91434" tIns="45718" rIns="91434" bIns="45718" rtlCol="0" anchor="ctr"/>
        <a:lstStyle>
          <a:defPPr>
            <a:defRPr lang="ja-JP"/>
          </a:defPPr>
          <a:lvl1pPr marL="0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71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342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513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684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855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026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198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369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ja-JP" altLang="en-US" sz="1300" b="1">
              <a:latin typeface="ＭＳ Ｐ明朝" panose="02020600040205080304" pitchFamily="18" charset="-128"/>
              <a:ea typeface="ＭＳ Ｐ明朝" panose="02020600040205080304" pitchFamily="18" charset="-128"/>
            </a:rPr>
            <a:t>従来枠およびメーカー強化枠における基準表</a:t>
          </a:r>
        </a:p>
      </xdr:txBody>
    </xdr:sp>
    <xdr:clientData/>
  </xdr:twoCellAnchor>
  <xdr:twoCellAnchor>
    <xdr:from>
      <xdr:col>11</xdr:col>
      <xdr:colOff>425254</xdr:colOff>
      <xdr:row>3</xdr:row>
      <xdr:rowOff>170793</xdr:rowOff>
    </xdr:from>
    <xdr:to>
      <xdr:col>22</xdr:col>
      <xdr:colOff>137949</xdr:colOff>
      <xdr:row>5</xdr:row>
      <xdr:rowOff>136481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B6802F3D-F216-45C5-961C-821ACE8A99D8}"/>
            </a:ext>
          </a:extLst>
        </xdr:cNvPr>
        <xdr:cNvSpPr/>
      </xdr:nvSpPr>
      <xdr:spPr>
        <a:xfrm>
          <a:off x="7145306" y="683172"/>
          <a:ext cx="6248815" cy="307275"/>
        </a:xfrm>
        <a:prstGeom prst="rect">
          <a:avLst/>
        </a:prstGeom>
        <a:solidFill>
          <a:schemeClr val="tx1">
            <a:lumMod val="50000"/>
            <a:lumOff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lIns="91434" tIns="45718" rIns="91434" bIns="45718" rtlCol="0" anchor="ctr"/>
        <a:lstStyle>
          <a:defPPr>
            <a:defRPr lang="ja-JP"/>
          </a:defPPr>
          <a:lvl1pPr marL="0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71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342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513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684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855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026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198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369" algn="l" defTabSz="914342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ja-JP" altLang="en-US" sz="1300" b="1">
              <a:latin typeface="ＭＳ Ｐ明朝" panose="02020600040205080304" pitchFamily="18" charset="-128"/>
              <a:ea typeface="ＭＳ Ｐ明朝" panose="02020600040205080304" pitchFamily="18" charset="-128"/>
            </a:rPr>
            <a:t>トップ性能枠における基準表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67235</xdr:colOff>
      <xdr:row>5</xdr:row>
      <xdr:rowOff>168088</xdr:rowOff>
    </xdr:from>
    <xdr:to>
      <xdr:col>9</xdr:col>
      <xdr:colOff>188432</xdr:colOff>
      <xdr:row>12</xdr:row>
      <xdr:rowOff>37054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D498E9FC-4DD2-43A5-B5D0-8BD56130CD98}"/>
            </a:ext>
          </a:extLst>
        </xdr:cNvPr>
        <xdr:cNvSpPr/>
      </xdr:nvSpPr>
      <xdr:spPr>
        <a:xfrm>
          <a:off x="7698441" y="1624853"/>
          <a:ext cx="3886373" cy="1594672"/>
        </a:xfrm>
        <a:prstGeom prst="wedgeRoundRectCallout">
          <a:avLst>
            <a:gd name="adj1" fmla="val -105234"/>
            <a:gd name="adj2" fmla="val 43314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400" b="0" u="none">
              <a:solidFill>
                <a:srgbClr val="000000"/>
              </a:solidFill>
              <a:latin typeface="+mn-ea"/>
              <a:ea typeface="+mn-ea"/>
            </a:rPr>
            <a:t>GX</a:t>
          </a:r>
          <a:r>
            <a:rPr kumimoji="1" lang="ja-JP" altLang="en-US" sz="1400" b="0" u="none">
              <a:solidFill>
                <a:srgbClr val="000000"/>
              </a:solidFill>
              <a:latin typeface="+mn-ea"/>
              <a:ea typeface="+mn-ea"/>
            </a:rPr>
            <a:t>要件にかかわる書類を提出する場合は、</a:t>
          </a:r>
          <a:endParaRPr kumimoji="1" lang="en-US" altLang="ja-JP" sz="14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400" b="1" u="none">
              <a:solidFill>
                <a:srgbClr val="FF0000"/>
              </a:solidFill>
              <a:latin typeface="+mn-ea"/>
              <a:ea typeface="+mn-ea"/>
            </a:rPr>
            <a:t>該当の書類名を追記</a:t>
          </a:r>
          <a:r>
            <a:rPr kumimoji="1" lang="ja-JP" altLang="en-US" sz="1400" b="0" u="none">
              <a:solidFill>
                <a:srgbClr val="000000"/>
              </a:solidFill>
              <a:latin typeface="+mn-ea"/>
              <a:ea typeface="+mn-ea"/>
            </a:rPr>
            <a:t>して下さい。</a:t>
          </a:r>
          <a:endParaRPr kumimoji="1" lang="en-US" altLang="ja-JP" sz="14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400" b="0" u="none">
              <a:solidFill>
                <a:srgbClr val="000000"/>
              </a:solidFill>
              <a:latin typeface="+mn-ea"/>
              <a:ea typeface="+mn-ea"/>
            </a:rPr>
            <a:t>また、提出予定の場合は</a:t>
          </a:r>
          <a:r>
            <a:rPr kumimoji="1" lang="ja-JP" altLang="en-US" sz="1400" b="1" u="none">
              <a:solidFill>
                <a:srgbClr val="FF0000"/>
              </a:solidFill>
              <a:latin typeface="+mn-ea"/>
              <a:ea typeface="+mn-ea"/>
            </a:rPr>
            <a:t>提出予定日を記載</a:t>
          </a:r>
          <a:r>
            <a:rPr kumimoji="1" lang="ja-JP" altLang="en-US" sz="1400" b="0" u="none">
              <a:solidFill>
                <a:srgbClr val="000000"/>
              </a:solidFill>
              <a:latin typeface="+mn-ea"/>
              <a:ea typeface="+mn-ea"/>
            </a:rPr>
            <a:t>してください。</a:t>
          </a:r>
          <a:endParaRPr kumimoji="1" lang="en-US" altLang="ja-JP" sz="1400" b="0" u="none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1333501</xdr:colOff>
      <xdr:row>11</xdr:row>
      <xdr:rowOff>168087</xdr:rowOff>
    </xdr:from>
    <xdr:to>
      <xdr:col>3</xdr:col>
      <xdr:colOff>866082</xdr:colOff>
      <xdr:row>14</xdr:row>
      <xdr:rowOff>107710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2248C1B-5C09-4F7F-B9F9-5D10CA4D8E3C}"/>
            </a:ext>
          </a:extLst>
        </xdr:cNvPr>
        <xdr:cNvSpPr/>
      </xdr:nvSpPr>
      <xdr:spPr>
        <a:xfrm>
          <a:off x="2622177" y="2386852"/>
          <a:ext cx="2065111" cy="544740"/>
        </a:xfrm>
        <a:prstGeom prst="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/>
            <a:t>編集不可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65330;&#65297;&#24180;&#24230;%20&#35036;&#27491;&#65288;&#29983;&#29987;&#35373;&#20633;&#30465;&#12456;&#12493;&#65289;/03&#12288;&#35506;&#38988;&#12539;&#12479;&#12473;&#12463;/&#35069;&#21697;&#22411;&#30058;&#12510;&#12473;&#12479;&#36939;&#29992;/&#35069;&#21697;&#22411;&#30058;&#12522;&#12473;&#12488;&#31649;&#29702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2411;&#30058;&#12510;&#12473;&#12479;/4.&#36914;&#25431;&#31649;&#29702;/&#22411;&#30058;&#12522;&#12473;&#12488;&#31649;&#29702;&#3492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メール管理表"/>
      <sheetName val="製品型番リスト管理表"/>
      <sheetName val="工業会提出用リスト"/>
      <sheetName val="不備内容管理表"/>
      <sheetName val="メーカー情報管一覧"/>
    </sheetNames>
    <sheetDataSet>
      <sheetData sheetId="0"/>
      <sheetData sheetId="1">
        <row r="5">
          <cell r="AY5" t="str">
            <v>日本工作機械工業会</v>
          </cell>
        </row>
        <row r="6">
          <cell r="AY6" t="str">
            <v>日本産業機械工業会</v>
          </cell>
        </row>
        <row r="7">
          <cell r="AY7" t="str">
            <v>日本印刷機械工業会</v>
          </cell>
        </row>
        <row r="8">
          <cell r="AY8" t="str">
            <v>日本鍛圧機械工業会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棚卸対象メーカーID"/>
      <sheetName val="リストベース"/>
      <sheetName val="モデルチェンジ管理"/>
      <sheetName val="メーカー情報"/>
      <sheetName val="型番リスト"/>
      <sheetName val="不備内容管理表"/>
      <sheetName val="変更・削除管理"/>
      <sheetName val="サンプルチェック数算出方法"/>
      <sheetName val="MC&amp;変更用FMT作成表"/>
      <sheetName val="型番マスタ運用担当"/>
      <sheetName val="data"/>
      <sheetName val="管理伝票"/>
      <sheetName val="申CS"/>
      <sheetName val="Sheet1"/>
    </sheetNames>
    <sheetDataSet>
      <sheetData sheetId="0"/>
      <sheetData sheetId="1"/>
      <sheetData sheetId="2"/>
      <sheetData sheetId="3"/>
      <sheetData sheetId="4">
        <row r="1">
          <cell r="AQ1">
            <v>0</v>
          </cell>
        </row>
        <row r="3">
          <cell r="AQ3" t="str">
            <v>受付or審査</v>
          </cell>
        </row>
        <row r="4">
          <cell r="AQ4" t="str">
            <v>レコード無効化フラグ</v>
          </cell>
        </row>
        <row r="5">
          <cell r="AQ5">
            <v>0</v>
          </cell>
        </row>
        <row r="6">
          <cell r="AQ6" t="str">
            <v>レコード無効化フラグ</v>
          </cell>
        </row>
        <row r="7">
          <cell r="AQ7" t="str">
            <v>×</v>
          </cell>
        </row>
        <row r="8">
          <cell r="AQ8">
            <v>0</v>
          </cell>
        </row>
        <row r="9">
          <cell r="AQ9">
            <v>0</v>
          </cell>
        </row>
        <row r="10">
          <cell r="AQ10">
            <v>0</v>
          </cell>
        </row>
        <row r="11">
          <cell r="AQ11">
            <v>0</v>
          </cell>
        </row>
        <row r="12">
          <cell r="AQ12">
            <v>0</v>
          </cell>
        </row>
        <row r="13">
          <cell r="AQ13">
            <v>0</v>
          </cell>
        </row>
        <row r="14">
          <cell r="AQ14" t="str">
            <v>×</v>
          </cell>
        </row>
        <row r="15">
          <cell r="AQ15">
            <v>0</v>
          </cell>
        </row>
        <row r="16">
          <cell r="AQ16">
            <v>0</v>
          </cell>
        </row>
        <row r="17">
          <cell r="AQ17" t="str">
            <v>×</v>
          </cell>
        </row>
        <row r="18">
          <cell r="AQ18">
            <v>0</v>
          </cell>
        </row>
        <row r="19">
          <cell r="AQ19" t="str">
            <v>×</v>
          </cell>
        </row>
        <row r="20">
          <cell r="AQ20">
            <v>0</v>
          </cell>
        </row>
        <row r="21">
          <cell r="AQ21" t="str">
            <v>×</v>
          </cell>
        </row>
        <row r="22">
          <cell r="AQ22">
            <v>0</v>
          </cell>
        </row>
        <row r="23">
          <cell r="AQ23" t="str">
            <v>×</v>
          </cell>
        </row>
        <row r="24">
          <cell r="AQ24" t="str">
            <v>×</v>
          </cell>
        </row>
        <row r="25">
          <cell r="AQ25" t="str">
            <v>×</v>
          </cell>
        </row>
        <row r="26">
          <cell r="AQ26" t="str">
            <v>×</v>
          </cell>
        </row>
        <row r="27">
          <cell r="AQ27" t="str">
            <v>×</v>
          </cell>
        </row>
        <row r="28">
          <cell r="AQ28" t="str">
            <v>×</v>
          </cell>
        </row>
        <row r="29">
          <cell r="AQ29" t="str">
            <v>×</v>
          </cell>
        </row>
        <row r="30">
          <cell r="AQ30" t="str">
            <v>×</v>
          </cell>
        </row>
        <row r="31">
          <cell r="AQ31" t="str">
            <v>×</v>
          </cell>
        </row>
        <row r="32">
          <cell r="AQ32" t="str">
            <v>×</v>
          </cell>
        </row>
        <row r="33">
          <cell r="AQ33" t="str">
            <v>×</v>
          </cell>
        </row>
        <row r="34">
          <cell r="AQ34">
            <v>0</v>
          </cell>
        </row>
        <row r="35">
          <cell r="AQ35">
            <v>0</v>
          </cell>
        </row>
        <row r="36">
          <cell r="AQ36">
            <v>0</v>
          </cell>
        </row>
        <row r="37">
          <cell r="AQ37">
            <v>0</v>
          </cell>
        </row>
        <row r="38">
          <cell r="AQ38">
            <v>0</v>
          </cell>
        </row>
        <row r="39">
          <cell r="AQ39">
            <v>0</v>
          </cell>
        </row>
        <row r="40">
          <cell r="AQ40">
            <v>0</v>
          </cell>
        </row>
        <row r="41">
          <cell r="AQ41">
            <v>0</v>
          </cell>
        </row>
        <row r="42">
          <cell r="AQ42">
            <v>0</v>
          </cell>
        </row>
        <row r="43">
          <cell r="AQ43">
            <v>0</v>
          </cell>
        </row>
        <row r="44">
          <cell r="AQ44">
            <v>0</v>
          </cell>
        </row>
        <row r="45">
          <cell r="AQ45" t="str">
            <v>×</v>
          </cell>
        </row>
        <row r="46">
          <cell r="AQ46" t="str">
            <v>×</v>
          </cell>
        </row>
        <row r="47">
          <cell r="AQ47">
            <v>0</v>
          </cell>
        </row>
        <row r="48">
          <cell r="AQ48" t="str">
            <v>×</v>
          </cell>
        </row>
        <row r="49">
          <cell r="AQ49">
            <v>0</v>
          </cell>
        </row>
        <row r="50">
          <cell r="AQ50" t="str">
            <v>×</v>
          </cell>
        </row>
        <row r="51">
          <cell r="AQ51">
            <v>0</v>
          </cell>
        </row>
        <row r="52">
          <cell r="AQ52">
            <v>0</v>
          </cell>
        </row>
        <row r="53">
          <cell r="AQ53">
            <v>0</v>
          </cell>
        </row>
        <row r="54">
          <cell r="AQ54">
            <v>0</v>
          </cell>
        </row>
        <row r="55">
          <cell r="AQ55">
            <v>0</v>
          </cell>
        </row>
        <row r="56">
          <cell r="AQ56" t="str">
            <v>×</v>
          </cell>
        </row>
        <row r="57">
          <cell r="AQ57" t="str">
            <v>×</v>
          </cell>
        </row>
        <row r="58">
          <cell r="AQ58">
            <v>0</v>
          </cell>
        </row>
        <row r="59">
          <cell r="AQ59">
            <v>0</v>
          </cell>
        </row>
        <row r="60">
          <cell r="AQ60" t="str">
            <v>×</v>
          </cell>
        </row>
        <row r="61">
          <cell r="AQ61">
            <v>0</v>
          </cell>
        </row>
        <row r="62">
          <cell r="AQ62">
            <v>0</v>
          </cell>
        </row>
        <row r="63">
          <cell r="AQ63" t="str">
            <v>×</v>
          </cell>
        </row>
        <row r="64">
          <cell r="AQ64">
            <v>0</v>
          </cell>
        </row>
        <row r="65">
          <cell r="AQ65">
            <v>0</v>
          </cell>
        </row>
        <row r="66">
          <cell r="AQ66">
            <v>0</v>
          </cell>
        </row>
        <row r="67">
          <cell r="AQ67" t="str">
            <v>×</v>
          </cell>
        </row>
        <row r="68">
          <cell r="AQ68" t="str">
            <v>×</v>
          </cell>
        </row>
        <row r="69">
          <cell r="AQ69">
            <v>0</v>
          </cell>
        </row>
        <row r="70">
          <cell r="AQ70">
            <v>0</v>
          </cell>
        </row>
        <row r="71">
          <cell r="AQ71">
            <v>0</v>
          </cell>
        </row>
        <row r="72">
          <cell r="AQ72" t="str">
            <v>×</v>
          </cell>
        </row>
        <row r="73">
          <cell r="AQ73" t="str">
            <v>×</v>
          </cell>
        </row>
        <row r="74">
          <cell r="AQ74">
            <v>0</v>
          </cell>
        </row>
        <row r="75">
          <cell r="AQ75" t="str">
            <v>×</v>
          </cell>
        </row>
        <row r="76">
          <cell r="AQ76">
            <v>0</v>
          </cell>
        </row>
        <row r="77">
          <cell r="AQ77" t="str">
            <v>×</v>
          </cell>
        </row>
        <row r="78">
          <cell r="AQ78">
            <v>0</v>
          </cell>
        </row>
        <row r="79">
          <cell r="AQ79">
            <v>0</v>
          </cell>
        </row>
        <row r="80">
          <cell r="AQ80">
            <v>0</v>
          </cell>
        </row>
        <row r="81">
          <cell r="AQ81">
            <v>0</v>
          </cell>
        </row>
        <row r="82">
          <cell r="AQ82" t="str">
            <v>×</v>
          </cell>
        </row>
        <row r="83">
          <cell r="AQ83">
            <v>0</v>
          </cell>
        </row>
        <row r="84">
          <cell r="AQ84" t="str">
            <v>×</v>
          </cell>
        </row>
        <row r="85">
          <cell r="AQ85" t="str">
            <v>×</v>
          </cell>
        </row>
        <row r="86">
          <cell r="AQ86" t="str">
            <v>×</v>
          </cell>
        </row>
        <row r="87">
          <cell r="AQ87" t="str">
            <v>×</v>
          </cell>
        </row>
        <row r="88">
          <cell r="AQ88">
            <v>0</v>
          </cell>
        </row>
        <row r="89">
          <cell r="AQ89">
            <v>0</v>
          </cell>
        </row>
        <row r="90">
          <cell r="AQ90">
            <v>0</v>
          </cell>
        </row>
        <row r="91">
          <cell r="AQ91" t="str">
            <v>×</v>
          </cell>
        </row>
        <row r="92">
          <cell r="AQ92">
            <v>0</v>
          </cell>
        </row>
        <row r="93">
          <cell r="AQ93">
            <v>0</v>
          </cell>
        </row>
        <row r="94">
          <cell r="AQ94" t="str">
            <v>×</v>
          </cell>
        </row>
        <row r="95">
          <cell r="AQ95">
            <v>0</v>
          </cell>
        </row>
        <row r="96">
          <cell r="AQ96">
            <v>0</v>
          </cell>
        </row>
        <row r="97">
          <cell r="AQ97">
            <v>0</v>
          </cell>
        </row>
        <row r="98">
          <cell r="AQ98">
            <v>0</v>
          </cell>
        </row>
        <row r="99">
          <cell r="AQ99" t="str">
            <v>×</v>
          </cell>
        </row>
        <row r="100">
          <cell r="AQ100" t="str">
            <v>×</v>
          </cell>
        </row>
        <row r="101">
          <cell r="AQ101">
            <v>0</v>
          </cell>
        </row>
        <row r="102">
          <cell r="AQ102" t="str">
            <v>×</v>
          </cell>
        </row>
        <row r="103">
          <cell r="AQ103">
            <v>0</v>
          </cell>
        </row>
        <row r="104">
          <cell r="AQ104" t="str">
            <v>×</v>
          </cell>
        </row>
        <row r="105">
          <cell r="AQ105">
            <v>0</v>
          </cell>
        </row>
        <row r="106">
          <cell r="AQ106" t="str">
            <v>×</v>
          </cell>
        </row>
        <row r="107">
          <cell r="AQ107">
            <v>0</v>
          </cell>
        </row>
        <row r="108">
          <cell r="AQ108" t="str">
            <v>×</v>
          </cell>
        </row>
        <row r="109">
          <cell r="AQ109">
            <v>0</v>
          </cell>
        </row>
        <row r="110">
          <cell r="AQ110" t="str">
            <v>×</v>
          </cell>
        </row>
        <row r="111">
          <cell r="AQ111" t="str">
            <v>×</v>
          </cell>
        </row>
        <row r="112">
          <cell r="AQ112">
            <v>0</v>
          </cell>
        </row>
        <row r="113">
          <cell r="AQ113">
            <v>0</v>
          </cell>
        </row>
        <row r="114">
          <cell r="AQ114">
            <v>0</v>
          </cell>
        </row>
        <row r="115">
          <cell r="AQ115">
            <v>0</v>
          </cell>
        </row>
        <row r="116">
          <cell r="AQ116">
            <v>0</v>
          </cell>
        </row>
        <row r="117">
          <cell r="AQ117" t="str">
            <v>×</v>
          </cell>
        </row>
        <row r="118">
          <cell r="AQ118">
            <v>0</v>
          </cell>
        </row>
        <row r="119">
          <cell r="AQ119">
            <v>0</v>
          </cell>
        </row>
        <row r="120">
          <cell r="AQ120">
            <v>0</v>
          </cell>
        </row>
        <row r="121">
          <cell r="AQ121" t="str">
            <v>×</v>
          </cell>
        </row>
        <row r="122">
          <cell r="AQ122" t="str">
            <v>×</v>
          </cell>
        </row>
        <row r="123">
          <cell r="AQ123">
            <v>0</v>
          </cell>
        </row>
        <row r="124">
          <cell r="AQ124">
            <v>0</v>
          </cell>
        </row>
        <row r="125">
          <cell r="AQ125">
            <v>0</v>
          </cell>
        </row>
        <row r="126">
          <cell r="AQ126" t="str">
            <v>×</v>
          </cell>
        </row>
        <row r="127">
          <cell r="AQ127">
            <v>0</v>
          </cell>
        </row>
        <row r="128">
          <cell r="AQ128">
            <v>0</v>
          </cell>
        </row>
        <row r="129">
          <cell r="AQ129">
            <v>0</v>
          </cell>
        </row>
        <row r="130">
          <cell r="AQ130" t="str">
            <v>×</v>
          </cell>
        </row>
        <row r="131">
          <cell r="AQ131">
            <v>0</v>
          </cell>
        </row>
        <row r="132">
          <cell r="AQ132" t="str">
            <v>×</v>
          </cell>
        </row>
        <row r="133">
          <cell r="AQ133" t="str">
            <v>×</v>
          </cell>
        </row>
        <row r="134">
          <cell r="AQ134" t="str">
            <v>×</v>
          </cell>
        </row>
        <row r="135">
          <cell r="AQ135">
            <v>0</v>
          </cell>
        </row>
        <row r="136">
          <cell r="AQ136" t="str">
            <v>×</v>
          </cell>
        </row>
        <row r="137">
          <cell r="AQ137">
            <v>0</v>
          </cell>
        </row>
        <row r="138">
          <cell r="AQ138">
            <v>0</v>
          </cell>
        </row>
        <row r="139">
          <cell r="AQ139">
            <v>0</v>
          </cell>
        </row>
        <row r="140">
          <cell r="AQ140">
            <v>0</v>
          </cell>
        </row>
        <row r="141">
          <cell r="AQ141">
            <v>0</v>
          </cell>
        </row>
        <row r="142">
          <cell r="AQ142" t="str">
            <v>×</v>
          </cell>
        </row>
        <row r="143">
          <cell r="AQ143" t="str">
            <v>×</v>
          </cell>
        </row>
        <row r="144">
          <cell r="AQ144" t="str">
            <v>×</v>
          </cell>
        </row>
        <row r="145">
          <cell r="AQ145" t="str">
            <v>×</v>
          </cell>
        </row>
        <row r="146">
          <cell r="AQ146">
            <v>0</v>
          </cell>
        </row>
        <row r="147">
          <cell r="AQ147" t="str">
            <v>×</v>
          </cell>
        </row>
        <row r="148">
          <cell r="AQ148">
            <v>0</v>
          </cell>
        </row>
        <row r="149">
          <cell r="AQ149" t="str">
            <v>×</v>
          </cell>
        </row>
        <row r="150">
          <cell r="AQ150">
            <v>0</v>
          </cell>
        </row>
        <row r="151">
          <cell r="AQ151" t="str">
            <v>×</v>
          </cell>
        </row>
        <row r="152">
          <cell r="AQ152">
            <v>0</v>
          </cell>
        </row>
        <row r="153">
          <cell r="AQ153" t="str">
            <v>×</v>
          </cell>
        </row>
        <row r="154">
          <cell r="AQ154" t="str">
            <v>×</v>
          </cell>
        </row>
        <row r="155">
          <cell r="AQ155">
            <v>0</v>
          </cell>
        </row>
        <row r="156">
          <cell r="AQ156">
            <v>0</v>
          </cell>
        </row>
        <row r="157">
          <cell r="AQ157">
            <v>0</v>
          </cell>
        </row>
        <row r="158">
          <cell r="AQ158">
            <v>0</v>
          </cell>
        </row>
        <row r="159">
          <cell r="AQ159" t="str">
            <v>×</v>
          </cell>
        </row>
        <row r="160">
          <cell r="AQ160">
            <v>0</v>
          </cell>
        </row>
        <row r="161">
          <cell r="AQ161">
            <v>0</v>
          </cell>
        </row>
        <row r="162">
          <cell r="AQ162">
            <v>0</v>
          </cell>
        </row>
        <row r="163">
          <cell r="AQ163" t="str">
            <v>×</v>
          </cell>
        </row>
        <row r="164">
          <cell r="AQ164">
            <v>0</v>
          </cell>
        </row>
        <row r="165">
          <cell r="AQ165">
            <v>0</v>
          </cell>
        </row>
        <row r="166">
          <cell r="AQ166">
            <v>0</v>
          </cell>
        </row>
        <row r="167">
          <cell r="AQ167">
            <v>0</v>
          </cell>
        </row>
        <row r="168">
          <cell r="AQ168">
            <v>0</v>
          </cell>
        </row>
        <row r="169">
          <cell r="AQ169" t="str">
            <v>×</v>
          </cell>
        </row>
        <row r="170">
          <cell r="AQ170">
            <v>0</v>
          </cell>
        </row>
        <row r="171">
          <cell r="AQ171">
            <v>0</v>
          </cell>
        </row>
        <row r="172">
          <cell r="AQ172">
            <v>0</v>
          </cell>
        </row>
        <row r="173">
          <cell r="AQ173" t="str">
            <v>×</v>
          </cell>
        </row>
        <row r="174">
          <cell r="AQ174">
            <v>0</v>
          </cell>
        </row>
        <row r="175">
          <cell r="AQ175" t="str">
            <v>×</v>
          </cell>
        </row>
        <row r="176">
          <cell r="AQ176">
            <v>0</v>
          </cell>
        </row>
        <row r="177">
          <cell r="AQ177" t="str">
            <v>×</v>
          </cell>
        </row>
        <row r="178">
          <cell r="AQ178">
            <v>0</v>
          </cell>
        </row>
        <row r="179">
          <cell r="AQ179">
            <v>0</v>
          </cell>
        </row>
        <row r="180">
          <cell r="AQ180" t="str">
            <v>×</v>
          </cell>
        </row>
        <row r="181">
          <cell r="AQ181">
            <v>0</v>
          </cell>
        </row>
        <row r="182">
          <cell r="AQ182" t="str">
            <v>×</v>
          </cell>
        </row>
        <row r="183">
          <cell r="AQ183">
            <v>0</v>
          </cell>
        </row>
        <row r="184">
          <cell r="AQ184" t="str">
            <v>×</v>
          </cell>
        </row>
        <row r="185">
          <cell r="AQ185" t="str">
            <v>×</v>
          </cell>
        </row>
        <row r="186">
          <cell r="AQ186">
            <v>0</v>
          </cell>
        </row>
        <row r="187">
          <cell r="AQ187" t="str">
            <v>×</v>
          </cell>
        </row>
        <row r="188">
          <cell r="AQ188">
            <v>0</v>
          </cell>
        </row>
        <row r="189">
          <cell r="AQ189" t="str">
            <v>×</v>
          </cell>
        </row>
        <row r="190">
          <cell r="AQ190">
            <v>0</v>
          </cell>
        </row>
        <row r="191">
          <cell r="AQ191">
            <v>0</v>
          </cell>
        </row>
        <row r="192">
          <cell r="AQ192" t="str">
            <v>×</v>
          </cell>
        </row>
        <row r="193">
          <cell r="AQ193" t="str">
            <v>×</v>
          </cell>
        </row>
        <row r="194">
          <cell r="AQ194">
            <v>0</v>
          </cell>
        </row>
        <row r="195">
          <cell r="AQ195" t="str">
            <v>×</v>
          </cell>
        </row>
        <row r="196">
          <cell r="AQ196" t="str">
            <v>×</v>
          </cell>
        </row>
        <row r="197">
          <cell r="AQ197">
            <v>0</v>
          </cell>
        </row>
        <row r="198">
          <cell r="AQ198" t="str">
            <v>×</v>
          </cell>
        </row>
        <row r="199">
          <cell r="AQ199">
            <v>0</v>
          </cell>
        </row>
        <row r="200">
          <cell r="AQ200">
            <v>0</v>
          </cell>
        </row>
        <row r="201">
          <cell r="AQ201" t="str">
            <v>×</v>
          </cell>
        </row>
        <row r="202">
          <cell r="AQ202">
            <v>0</v>
          </cell>
        </row>
        <row r="203">
          <cell r="AQ203" t="str">
            <v>×</v>
          </cell>
        </row>
        <row r="204">
          <cell r="AQ204">
            <v>0</v>
          </cell>
        </row>
        <row r="205">
          <cell r="AQ205">
            <v>0</v>
          </cell>
        </row>
        <row r="206">
          <cell r="AQ206" t="str">
            <v>×</v>
          </cell>
        </row>
        <row r="207">
          <cell r="AQ207">
            <v>0</v>
          </cell>
        </row>
        <row r="208">
          <cell r="AQ208">
            <v>0</v>
          </cell>
        </row>
        <row r="209">
          <cell r="AQ209" t="str">
            <v>×</v>
          </cell>
        </row>
        <row r="210">
          <cell r="AQ210" t="str">
            <v>×</v>
          </cell>
        </row>
        <row r="211">
          <cell r="AQ211" t="str">
            <v>×</v>
          </cell>
        </row>
        <row r="212">
          <cell r="AQ212">
            <v>0</v>
          </cell>
        </row>
        <row r="213">
          <cell r="AQ213">
            <v>0</v>
          </cell>
        </row>
        <row r="214">
          <cell r="AQ214">
            <v>0</v>
          </cell>
        </row>
        <row r="215">
          <cell r="AQ215">
            <v>0</v>
          </cell>
        </row>
        <row r="216">
          <cell r="AQ216">
            <v>0</v>
          </cell>
        </row>
        <row r="217">
          <cell r="AQ217">
            <v>0</v>
          </cell>
        </row>
        <row r="218">
          <cell r="AQ218">
            <v>0</v>
          </cell>
        </row>
        <row r="219">
          <cell r="AQ219">
            <v>0</v>
          </cell>
        </row>
        <row r="220">
          <cell r="AQ220" t="str">
            <v>×</v>
          </cell>
        </row>
        <row r="221">
          <cell r="AQ221">
            <v>0</v>
          </cell>
        </row>
        <row r="222">
          <cell r="AQ222" t="str">
            <v>×</v>
          </cell>
        </row>
        <row r="223">
          <cell r="AQ223">
            <v>0</v>
          </cell>
        </row>
        <row r="224">
          <cell r="AQ224">
            <v>0</v>
          </cell>
        </row>
        <row r="225">
          <cell r="AQ225">
            <v>0</v>
          </cell>
        </row>
        <row r="226">
          <cell r="AQ226" t="str">
            <v>×</v>
          </cell>
        </row>
        <row r="227">
          <cell r="AQ227" t="str">
            <v>×</v>
          </cell>
        </row>
        <row r="228">
          <cell r="AQ228">
            <v>0</v>
          </cell>
        </row>
        <row r="229">
          <cell r="AQ229" t="str">
            <v>×</v>
          </cell>
        </row>
        <row r="230">
          <cell r="AQ230">
            <v>0</v>
          </cell>
        </row>
        <row r="231">
          <cell r="AQ231" t="str">
            <v>×</v>
          </cell>
        </row>
        <row r="232">
          <cell r="AQ232">
            <v>0</v>
          </cell>
        </row>
        <row r="233">
          <cell r="AQ233">
            <v>0</v>
          </cell>
        </row>
        <row r="234">
          <cell r="AQ234" t="str">
            <v>×</v>
          </cell>
        </row>
        <row r="235">
          <cell r="AQ235" t="str">
            <v>×</v>
          </cell>
        </row>
        <row r="236">
          <cell r="AQ236">
            <v>0</v>
          </cell>
        </row>
        <row r="237">
          <cell r="AQ237">
            <v>0</v>
          </cell>
        </row>
        <row r="238">
          <cell r="AQ238">
            <v>0</v>
          </cell>
        </row>
        <row r="239">
          <cell r="AQ239">
            <v>0</v>
          </cell>
        </row>
        <row r="240">
          <cell r="AQ240">
            <v>0</v>
          </cell>
        </row>
        <row r="241">
          <cell r="AQ241" t="str">
            <v>×</v>
          </cell>
        </row>
        <row r="242">
          <cell r="AQ242">
            <v>0</v>
          </cell>
        </row>
        <row r="243">
          <cell r="AQ243" t="str">
            <v>×</v>
          </cell>
        </row>
        <row r="244">
          <cell r="AQ244">
            <v>0</v>
          </cell>
        </row>
        <row r="245">
          <cell r="AQ245">
            <v>0</v>
          </cell>
        </row>
        <row r="246">
          <cell r="AQ246">
            <v>0</v>
          </cell>
        </row>
        <row r="247">
          <cell r="AQ247">
            <v>0</v>
          </cell>
        </row>
        <row r="248">
          <cell r="AQ248">
            <v>0</v>
          </cell>
        </row>
        <row r="249">
          <cell r="AQ249">
            <v>0</v>
          </cell>
        </row>
        <row r="250">
          <cell r="AQ250">
            <v>0</v>
          </cell>
        </row>
        <row r="251">
          <cell r="AQ251">
            <v>0</v>
          </cell>
        </row>
        <row r="252">
          <cell r="AQ252" t="str">
            <v>×</v>
          </cell>
        </row>
        <row r="253">
          <cell r="AQ253">
            <v>0</v>
          </cell>
        </row>
        <row r="254">
          <cell r="AQ254" t="str">
            <v>×</v>
          </cell>
        </row>
        <row r="255">
          <cell r="AQ255">
            <v>0</v>
          </cell>
        </row>
        <row r="256">
          <cell r="AQ256" t="str">
            <v>×</v>
          </cell>
        </row>
        <row r="257">
          <cell r="AQ257" t="str">
            <v>×</v>
          </cell>
        </row>
        <row r="258">
          <cell r="AQ258">
            <v>0</v>
          </cell>
        </row>
        <row r="259">
          <cell r="AQ259" t="str">
            <v>×</v>
          </cell>
        </row>
        <row r="260">
          <cell r="AQ260">
            <v>0</v>
          </cell>
        </row>
        <row r="261">
          <cell r="AQ261">
            <v>0</v>
          </cell>
        </row>
        <row r="262">
          <cell r="AQ262" t="str">
            <v>×</v>
          </cell>
        </row>
        <row r="263">
          <cell r="AQ263">
            <v>0</v>
          </cell>
        </row>
        <row r="264">
          <cell r="AQ264">
            <v>0</v>
          </cell>
        </row>
        <row r="265">
          <cell r="AQ265">
            <v>0</v>
          </cell>
        </row>
        <row r="266">
          <cell r="AQ266">
            <v>0</v>
          </cell>
        </row>
        <row r="267">
          <cell r="AQ267" t="str">
            <v>×</v>
          </cell>
        </row>
        <row r="268">
          <cell r="AQ268" t="str">
            <v>×</v>
          </cell>
        </row>
        <row r="269">
          <cell r="AQ269">
            <v>0</v>
          </cell>
        </row>
        <row r="270">
          <cell r="AQ270" t="str">
            <v>×</v>
          </cell>
        </row>
        <row r="271">
          <cell r="AQ271">
            <v>0</v>
          </cell>
        </row>
        <row r="272">
          <cell r="AQ272">
            <v>0</v>
          </cell>
        </row>
        <row r="273">
          <cell r="AQ273">
            <v>0</v>
          </cell>
        </row>
        <row r="274">
          <cell r="AQ274">
            <v>0</v>
          </cell>
        </row>
        <row r="275">
          <cell r="AQ275">
            <v>0</v>
          </cell>
        </row>
        <row r="276">
          <cell r="AQ276">
            <v>0</v>
          </cell>
        </row>
        <row r="277">
          <cell r="AQ277">
            <v>0</v>
          </cell>
        </row>
        <row r="278">
          <cell r="AQ278">
            <v>0</v>
          </cell>
        </row>
        <row r="279">
          <cell r="AQ279">
            <v>0</v>
          </cell>
        </row>
        <row r="280">
          <cell r="AQ280">
            <v>0</v>
          </cell>
        </row>
        <row r="281">
          <cell r="AQ281">
            <v>0</v>
          </cell>
        </row>
        <row r="282">
          <cell r="AQ282">
            <v>0</v>
          </cell>
        </row>
        <row r="283">
          <cell r="AQ283">
            <v>0</v>
          </cell>
        </row>
        <row r="284">
          <cell r="AQ284">
            <v>0</v>
          </cell>
        </row>
        <row r="285">
          <cell r="AQ285">
            <v>0</v>
          </cell>
        </row>
        <row r="286">
          <cell r="AQ286">
            <v>0</v>
          </cell>
        </row>
        <row r="287">
          <cell r="AQ287">
            <v>0</v>
          </cell>
        </row>
        <row r="288">
          <cell r="AQ288">
            <v>0</v>
          </cell>
        </row>
        <row r="289">
          <cell r="AQ289">
            <v>0</v>
          </cell>
        </row>
        <row r="290">
          <cell r="AQ290">
            <v>0</v>
          </cell>
        </row>
        <row r="291">
          <cell r="AQ291">
            <v>0</v>
          </cell>
        </row>
        <row r="292">
          <cell r="AQ292">
            <v>0</v>
          </cell>
        </row>
        <row r="293">
          <cell r="AQ293">
            <v>0</v>
          </cell>
        </row>
        <row r="294">
          <cell r="AQ294">
            <v>0</v>
          </cell>
        </row>
        <row r="295">
          <cell r="AQ295">
            <v>0</v>
          </cell>
        </row>
        <row r="296">
          <cell r="AQ296">
            <v>0</v>
          </cell>
        </row>
        <row r="297">
          <cell r="AQ297">
            <v>0</v>
          </cell>
        </row>
        <row r="298">
          <cell r="AQ298">
            <v>0</v>
          </cell>
        </row>
        <row r="299">
          <cell r="AQ299">
            <v>0</v>
          </cell>
        </row>
        <row r="300">
          <cell r="AQ300">
            <v>0</v>
          </cell>
        </row>
        <row r="301">
          <cell r="AQ301">
            <v>0</v>
          </cell>
        </row>
        <row r="302">
          <cell r="AQ302">
            <v>0</v>
          </cell>
        </row>
        <row r="303">
          <cell r="AQ303">
            <v>0</v>
          </cell>
        </row>
        <row r="304">
          <cell r="AQ304">
            <v>0</v>
          </cell>
        </row>
        <row r="305">
          <cell r="AQ305">
            <v>0</v>
          </cell>
        </row>
        <row r="306">
          <cell r="AQ306">
            <v>0</v>
          </cell>
        </row>
        <row r="307">
          <cell r="AQ307">
            <v>0</v>
          </cell>
        </row>
        <row r="308">
          <cell r="AQ308">
            <v>0</v>
          </cell>
        </row>
        <row r="309">
          <cell r="AQ309">
            <v>0</v>
          </cell>
        </row>
        <row r="310">
          <cell r="AQ310">
            <v>0</v>
          </cell>
        </row>
        <row r="311">
          <cell r="AQ311">
            <v>0</v>
          </cell>
        </row>
        <row r="312">
          <cell r="AQ312">
            <v>0</v>
          </cell>
        </row>
        <row r="313">
          <cell r="AQ313">
            <v>0</v>
          </cell>
        </row>
        <row r="314">
          <cell r="AQ314">
            <v>0</v>
          </cell>
        </row>
        <row r="315">
          <cell r="AQ315">
            <v>0</v>
          </cell>
        </row>
        <row r="316">
          <cell r="AQ316">
            <v>0</v>
          </cell>
        </row>
        <row r="317">
          <cell r="AQ317">
            <v>0</v>
          </cell>
        </row>
        <row r="318">
          <cell r="AQ318">
            <v>0</v>
          </cell>
        </row>
        <row r="319">
          <cell r="AQ319">
            <v>0</v>
          </cell>
        </row>
        <row r="320">
          <cell r="AQ320" t="str">
            <v>×</v>
          </cell>
        </row>
        <row r="321">
          <cell r="AQ321">
            <v>0</v>
          </cell>
        </row>
        <row r="322">
          <cell r="AQ322">
            <v>0</v>
          </cell>
        </row>
        <row r="323">
          <cell r="AQ323">
            <v>0</v>
          </cell>
        </row>
        <row r="324">
          <cell r="AQ324">
            <v>0</v>
          </cell>
        </row>
        <row r="325">
          <cell r="AQ325" t="str">
            <v>×</v>
          </cell>
        </row>
        <row r="326">
          <cell r="AQ326" t="str">
            <v>×</v>
          </cell>
        </row>
        <row r="327">
          <cell r="AQ327">
            <v>0</v>
          </cell>
        </row>
        <row r="328">
          <cell r="AQ328" t="str">
            <v>×</v>
          </cell>
        </row>
        <row r="329">
          <cell r="AQ329" t="str">
            <v>×</v>
          </cell>
        </row>
        <row r="330">
          <cell r="AQ330">
            <v>0</v>
          </cell>
        </row>
        <row r="331">
          <cell r="AQ331">
            <v>0</v>
          </cell>
        </row>
        <row r="332">
          <cell r="AQ332" t="str">
            <v>×</v>
          </cell>
        </row>
        <row r="333">
          <cell r="AQ333">
            <v>0</v>
          </cell>
        </row>
        <row r="334">
          <cell r="AQ334">
            <v>0</v>
          </cell>
        </row>
        <row r="335">
          <cell r="AQ335" t="str">
            <v>×</v>
          </cell>
        </row>
        <row r="336">
          <cell r="AQ336">
            <v>0</v>
          </cell>
        </row>
        <row r="337">
          <cell r="AQ337">
            <v>0</v>
          </cell>
        </row>
        <row r="338">
          <cell r="AQ338">
            <v>0</v>
          </cell>
        </row>
        <row r="339">
          <cell r="AQ339">
            <v>0</v>
          </cell>
        </row>
        <row r="340">
          <cell r="AQ340">
            <v>0</v>
          </cell>
        </row>
        <row r="341">
          <cell r="AQ341">
            <v>0</v>
          </cell>
        </row>
        <row r="342">
          <cell r="AQ342">
            <v>0</v>
          </cell>
        </row>
        <row r="343">
          <cell r="AQ343">
            <v>0</v>
          </cell>
        </row>
        <row r="344">
          <cell r="AQ344">
            <v>0</v>
          </cell>
        </row>
        <row r="345">
          <cell r="AQ345">
            <v>0</v>
          </cell>
        </row>
        <row r="346">
          <cell r="AQ346">
            <v>0</v>
          </cell>
        </row>
        <row r="347">
          <cell r="AQ347">
            <v>0</v>
          </cell>
        </row>
        <row r="348">
          <cell r="AQ348">
            <v>0</v>
          </cell>
        </row>
        <row r="349">
          <cell r="AQ349">
            <v>0</v>
          </cell>
        </row>
        <row r="350">
          <cell r="AQ350">
            <v>0</v>
          </cell>
        </row>
        <row r="351">
          <cell r="AQ351">
            <v>0</v>
          </cell>
        </row>
        <row r="352">
          <cell r="AQ352">
            <v>0</v>
          </cell>
        </row>
        <row r="353">
          <cell r="AQ353">
            <v>0</v>
          </cell>
        </row>
        <row r="354">
          <cell r="AQ354">
            <v>0</v>
          </cell>
        </row>
        <row r="355">
          <cell r="AQ355" t="str">
            <v>×</v>
          </cell>
        </row>
        <row r="356">
          <cell r="AQ356">
            <v>0</v>
          </cell>
        </row>
        <row r="357">
          <cell r="AQ357">
            <v>0</v>
          </cell>
        </row>
        <row r="358">
          <cell r="AQ358">
            <v>0</v>
          </cell>
        </row>
        <row r="359">
          <cell r="AQ359">
            <v>0</v>
          </cell>
        </row>
        <row r="360">
          <cell r="AQ360">
            <v>0</v>
          </cell>
        </row>
        <row r="361">
          <cell r="AQ361">
            <v>0</v>
          </cell>
        </row>
        <row r="362">
          <cell r="AQ362" t="str">
            <v>×</v>
          </cell>
        </row>
        <row r="363">
          <cell r="AQ363" t="str">
            <v>×</v>
          </cell>
        </row>
        <row r="364">
          <cell r="AQ364">
            <v>0</v>
          </cell>
        </row>
        <row r="365">
          <cell r="AQ365" t="str">
            <v>×</v>
          </cell>
        </row>
        <row r="366">
          <cell r="AQ366">
            <v>0</v>
          </cell>
        </row>
        <row r="367">
          <cell r="AQ367">
            <v>0</v>
          </cell>
        </row>
        <row r="368">
          <cell r="AQ368" t="str">
            <v>×</v>
          </cell>
        </row>
        <row r="369">
          <cell r="AQ369">
            <v>0</v>
          </cell>
        </row>
        <row r="370">
          <cell r="AQ370">
            <v>0</v>
          </cell>
        </row>
        <row r="371">
          <cell r="AQ371">
            <v>0</v>
          </cell>
        </row>
        <row r="372">
          <cell r="AQ372">
            <v>0</v>
          </cell>
        </row>
        <row r="373">
          <cell r="AQ373" t="str">
            <v>×</v>
          </cell>
        </row>
        <row r="374">
          <cell r="AQ374">
            <v>0</v>
          </cell>
        </row>
        <row r="375">
          <cell r="AQ375">
            <v>0</v>
          </cell>
        </row>
        <row r="376">
          <cell r="AQ376">
            <v>0</v>
          </cell>
        </row>
        <row r="377">
          <cell r="AQ377">
            <v>0</v>
          </cell>
        </row>
        <row r="378">
          <cell r="AQ378">
            <v>0</v>
          </cell>
        </row>
        <row r="379">
          <cell r="AQ379">
            <v>0</v>
          </cell>
        </row>
        <row r="380">
          <cell r="AQ380">
            <v>0</v>
          </cell>
        </row>
        <row r="381">
          <cell r="AQ381">
            <v>0</v>
          </cell>
        </row>
        <row r="382">
          <cell r="AQ382" t="str">
            <v>×</v>
          </cell>
        </row>
        <row r="383">
          <cell r="AQ383">
            <v>0</v>
          </cell>
        </row>
        <row r="384">
          <cell r="AQ384">
            <v>0</v>
          </cell>
        </row>
        <row r="385">
          <cell r="AQ385">
            <v>0</v>
          </cell>
        </row>
        <row r="386">
          <cell r="AQ386">
            <v>0</v>
          </cell>
        </row>
        <row r="387">
          <cell r="AQ387">
            <v>0</v>
          </cell>
        </row>
        <row r="388">
          <cell r="AQ388">
            <v>0</v>
          </cell>
        </row>
        <row r="389">
          <cell r="AQ389">
            <v>0</v>
          </cell>
        </row>
        <row r="390">
          <cell r="AQ390" t="str">
            <v>×</v>
          </cell>
        </row>
        <row r="391">
          <cell r="AQ391">
            <v>0</v>
          </cell>
        </row>
        <row r="392">
          <cell r="AQ392" t="str">
            <v>×</v>
          </cell>
        </row>
        <row r="393">
          <cell r="AQ393">
            <v>0</v>
          </cell>
        </row>
        <row r="394">
          <cell r="AQ394">
            <v>0</v>
          </cell>
        </row>
        <row r="395">
          <cell r="AQ395" t="str">
            <v>×</v>
          </cell>
        </row>
        <row r="396">
          <cell r="AQ396">
            <v>0</v>
          </cell>
        </row>
        <row r="397">
          <cell r="AQ397">
            <v>0</v>
          </cell>
        </row>
        <row r="398">
          <cell r="AQ398" t="str">
            <v>×</v>
          </cell>
        </row>
        <row r="399">
          <cell r="AQ399">
            <v>0</v>
          </cell>
        </row>
        <row r="400">
          <cell r="AQ400" t="str">
            <v>×</v>
          </cell>
        </row>
        <row r="401">
          <cell r="AQ401">
            <v>0</v>
          </cell>
        </row>
        <row r="402">
          <cell r="AQ402">
            <v>0</v>
          </cell>
        </row>
        <row r="403">
          <cell r="AQ403" t="str">
            <v>×</v>
          </cell>
        </row>
        <row r="404">
          <cell r="AQ404">
            <v>0</v>
          </cell>
        </row>
        <row r="405">
          <cell r="AQ405" t="str">
            <v>×</v>
          </cell>
        </row>
        <row r="406">
          <cell r="AQ406" t="str">
            <v>×</v>
          </cell>
        </row>
        <row r="407">
          <cell r="AQ407" t="str">
            <v>×</v>
          </cell>
        </row>
        <row r="408">
          <cell r="AQ408">
            <v>0</v>
          </cell>
        </row>
        <row r="409">
          <cell r="AQ409" t="str">
            <v>×</v>
          </cell>
        </row>
        <row r="410">
          <cell r="AQ410">
            <v>0</v>
          </cell>
        </row>
        <row r="411">
          <cell r="AQ411">
            <v>0</v>
          </cell>
        </row>
        <row r="412">
          <cell r="AQ412">
            <v>0</v>
          </cell>
        </row>
        <row r="413">
          <cell r="AQ413">
            <v>0</v>
          </cell>
        </row>
        <row r="414">
          <cell r="AQ414">
            <v>0</v>
          </cell>
        </row>
        <row r="415">
          <cell r="AQ415">
            <v>0</v>
          </cell>
        </row>
        <row r="416">
          <cell r="AQ416" t="str">
            <v>×</v>
          </cell>
        </row>
        <row r="417">
          <cell r="AQ417">
            <v>0</v>
          </cell>
        </row>
        <row r="418">
          <cell r="AQ418">
            <v>0</v>
          </cell>
        </row>
        <row r="419">
          <cell r="AQ419">
            <v>0</v>
          </cell>
        </row>
        <row r="420">
          <cell r="AQ420">
            <v>0</v>
          </cell>
        </row>
        <row r="421">
          <cell r="AQ421">
            <v>0</v>
          </cell>
        </row>
        <row r="422">
          <cell r="AQ422">
            <v>0</v>
          </cell>
        </row>
        <row r="423">
          <cell r="AQ423">
            <v>0</v>
          </cell>
        </row>
        <row r="424">
          <cell r="AQ424">
            <v>0</v>
          </cell>
        </row>
        <row r="425">
          <cell r="AQ425">
            <v>0</v>
          </cell>
        </row>
        <row r="426">
          <cell r="AQ426">
            <v>0</v>
          </cell>
        </row>
        <row r="427">
          <cell r="AQ427">
            <v>0</v>
          </cell>
        </row>
        <row r="428">
          <cell r="AQ428">
            <v>0</v>
          </cell>
        </row>
        <row r="429">
          <cell r="AQ429">
            <v>0</v>
          </cell>
        </row>
        <row r="430">
          <cell r="AQ430">
            <v>0</v>
          </cell>
        </row>
        <row r="431">
          <cell r="AQ431" t="str">
            <v>×</v>
          </cell>
        </row>
        <row r="432">
          <cell r="AQ432">
            <v>0</v>
          </cell>
        </row>
        <row r="433">
          <cell r="AQ433">
            <v>0</v>
          </cell>
        </row>
        <row r="434">
          <cell r="AQ434" t="str">
            <v>×</v>
          </cell>
        </row>
        <row r="435">
          <cell r="AQ435">
            <v>0</v>
          </cell>
        </row>
        <row r="436">
          <cell r="AQ436" t="str">
            <v>×</v>
          </cell>
        </row>
        <row r="437">
          <cell r="AQ437" t="str">
            <v>×</v>
          </cell>
        </row>
        <row r="438">
          <cell r="AQ438">
            <v>0</v>
          </cell>
        </row>
        <row r="439">
          <cell r="AQ439">
            <v>0</v>
          </cell>
        </row>
        <row r="440">
          <cell r="AQ440" t="str">
            <v>×</v>
          </cell>
        </row>
        <row r="441">
          <cell r="AQ441">
            <v>0</v>
          </cell>
        </row>
        <row r="442">
          <cell r="AQ442" t="str">
            <v>×</v>
          </cell>
        </row>
        <row r="443">
          <cell r="AQ443" t="str">
            <v>×</v>
          </cell>
        </row>
        <row r="444">
          <cell r="AQ444">
            <v>0</v>
          </cell>
        </row>
        <row r="445">
          <cell r="AQ445">
            <v>0</v>
          </cell>
        </row>
        <row r="446">
          <cell r="AQ446">
            <v>0</v>
          </cell>
        </row>
        <row r="447">
          <cell r="AQ447" t="str">
            <v>×</v>
          </cell>
        </row>
        <row r="448">
          <cell r="AQ448">
            <v>0</v>
          </cell>
        </row>
        <row r="449">
          <cell r="AQ449">
            <v>0</v>
          </cell>
        </row>
        <row r="450">
          <cell r="AQ450">
            <v>0</v>
          </cell>
        </row>
        <row r="451">
          <cell r="AQ451" t="str">
            <v>×</v>
          </cell>
        </row>
        <row r="452">
          <cell r="AQ452">
            <v>0</v>
          </cell>
        </row>
        <row r="453">
          <cell r="AQ453">
            <v>0</v>
          </cell>
        </row>
        <row r="454">
          <cell r="AQ454">
            <v>0</v>
          </cell>
        </row>
        <row r="455">
          <cell r="AQ455">
            <v>0</v>
          </cell>
        </row>
        <row r="456">
          <cell r="AQ456" t="str">
            <v>×</v>
          </cell>
        </row>
        <row r="457">
          <cell r="AQ457">
            <v>0</v>
          </cell>
        </row>
        <row r="458">
          <cell r="AQ458">
            <v>0</v>
          </cell>
        </row>
        <row r="459">
          <cell r="AQ459" t="str">
            <v>×</v>
          </cell>
        </row>
        <row r="460">
          <cell r="AQ460">
            <v>0</v>
          </cell>
        </row>
        <row r="461">
          <cell r="AQ461">
            <v>0</v>
          </cell>
        </row>
        <row r="462">
          <cell r="AQ462">
            <v>0</v>
          </cell>
        </row>
        <row r="463">
          <cell r="AQ463">
            <v>0</v>
          </cell>
        </row>
        <row r="464">
          <cell r="AQ464">
            <v>0</v>
          </cell>
        </row>
        <row r="465">
          <cell r="AQ465">
            <v>0</v>
          </cell>
        </row>
        <row r="466">
          <cell r="AQ466" t="str">
            <v>×</v>
          </cell>
        </row>
        <row r="467">
          <cell r="AQ467">
            <v>0</v>
          </cell>
        </row>
        <row r="468">
          <cell r="AQ468">
            <v>0</v>
          </cell>
        </row>
        <row r="469">
          <cell r="AQ469">
            <v>0</v>
          </cell>
        </row>
        <row r="470">
          <cell r="AQ470">
            <v>0</v>
          </cell>
        </row>
        <row r="471">
          <cell r="AQ471">
            <v>0</v>
          </cell>
        </row>
        <row r="472">
          <cell r="AQ472">
            <v>0</v>
          </cell>
        </row>
        <row r="473">
          <cell r="AQ473">
            <v>0</v>
          </cell>
        </row>
        <row r="474">
          <cell r="AQ474">
            <v>0</v>
          </cell>
        </row>
        <row r="475">
          <cell r="AQ475">
            <v>0</v>
          </cell>
        </row>
        <row r="476">
          <cell r="AQ476">
            <v>0</v>
          </cell>
        </row>
        <row r="477">
          <cell r="AQ477">
            <v>0</v>
          </cell>
        </row>
        <row r="478">
          <cell r="AQ478">
            <v>0</v>
          </cell>
        </row>
        <row r="479">
          <cell r="AQ479">
            <v>0</v>
          </cell>
        </row>
        <row r="480">
          <cell r="AQ480">
            <v>0</v>
          </cell>
        </row>
        <row r="481">
          <cell r="AQ481">
            <v>0</v>
          </cell>
        </row>
        <row r="482">
          <cell r="AQ482">
            <v>0</v>
          </cell>
        </row>
        <row r="483">
          <cell r="AQ483">
            <v>0</v>
          </cell>
        </row>
        <row r="484">
          <cell r="AQ484">
            <v>0</v>
          </cell>
        </row>
        <row r="485">
          <cell r="AQ485" t="str">
            <v>×</v>
          </cell>
        </row>
        <row r="486">
          <cell r="AQ486">
            <v>0</v>
          </cell>
        </row>
        <row r="487">
          <cell r="AQ487" t="str">
            <v>×</v>
          </cell>
        </row>
        <row r="488">
          <cell r="AQ488">
            <v>0</v>
          </cell>
        </row>
        <row r="489">
          <cell r="AQ489">
            <v>0</v>
          </cell>
        </row>
        <row r="490">
          <cell r="AQ490" t="str">
            <v>×</v>
          </cell>
        </row>
        <row r="491">
          <cell r="AQ491">
            <v>0</v>
          </cell>
        </row>
        <row r="492">
          <cell r="AQ492">
            <v>0</v>
          </cell>
        </row>
        <row r="493">
          <cell r="AQ493">
            <v>0</v>
          </cell>
        </row>
        <row r="494">
          <cell r="AQ494">
            <v>0</v>
          </cell>
        </row>
        <row r="495">
          <cell r="AQ495">
            <v>0</v>
          </cell>
        </row>
        <row r="496">
          <cell r="AQ496">
            <v>0</v>
          </cell>
        </row>
        <row r="497">
          <cell r="AQ497">
            <v>0</v>
          </cell>
        </row>
        <row r="498">
          <cell r="AQ498" t="str">
            <v>×</v>
          </cell>
        </row>
        <row r="499">
          <cell r="AQ499">
            <v>0</v>
          </cell>
        </row>
        <row r="500">
          <cell r="AQ500">
            <v>0</v>
          </cell>
        </row>
        <row r="501">
          <cell r="AQ501">
            <v>0</v>
          </cell>
        </row>
        <row r="502">
          <cell r="AQ502">
            <v>0</v>
          </cell>
        </row>
        <row r="503">
          <cell r="AQ503">
            <v>0</v>
          </cell>
        </row>
        <row r="504">
          <cell r="AQ504">
            <v>0</v>
          </cell>
        </row>
        <row r="505">
          <cell r="AQ505">
            <v>0</v>
          </cell>
        </row>
        <row r="506">
          <cell r="AQ506" t="str">
            <v>×</v>
          </cell>
        </row>
        <row r="507">
          <cell r="AQ507">
            <v>0</v>
          </cell>
        </row>
        <row r="508">
          <cell r="AQ508">
            <v>0</v>
          </cell>
        </row>
        <row r="509">
          <cell r="AQ509">
            <v>0</v>
          </cell>
        </row>
        <row r="510">
          <cell r="AQ510" t="str">
            <v>×</v>
          </cell>
        </row>
        <row r="511">
          <cell r="AQ511">
            <v>0</v>
          </cell>
        </row>
        <row r="512">
          <cell r="AQ512">
            <v>0</v>
          </cell>
        </row>
        <row r="513">
          <cell r="AQ513" t="str">
            <v>×</v>
          </cell>
        </row>
        <row r="514">
          <cell r="AQ514" t="str">
            <v>×</v>
          </cell>
        </row>
        <row r="515">
          <cell r="AQ515">
            <v>0</v>
          </cell>
        </row>
        <row r="516">
          <cell r="AQ516">
            <v>0</v>
          </cell>
        </row>
        <row r="517">
          <cell r="AQ517">
            <v>0</v>
          </cell>
        </row>
        <row r="518">
          <cell r="AQ518">
            <v>0</v>
          </cell>
        </row>
        <row r="519">
          <cell r="AQ519">
            <v>0</v>
          </cell>
        </row>
        <row r="520">
          <cell r="AQ520">
            <v>0</v>
          </cell>
        </row>
        <row r="521">
          <cell r="AQ521" t="str">
            <v>×</v>
          </cell>
        </row>
        <row r="522">
          <cell r="AQ522">
            <v>0</v>
          </cell>
        </row>
        <row r="523">
          <cell r="AQ523">
            <v>0</v>
          </cell>
        </row>
        <row r="524">
          <cell r="AQ524">
            <v>0</v>
          </cell>
        </row>
        <row r="525">
          <cell r="AQ525">
            <v>0</v>
          </cell>
        </row>
        <row r="526">
          <cell r="AQ526">
            <v>0</v>
          </cell>
        </row>
        <row r="527">
          <cell r="AQ527">
            <v>0</v>
          </cell>
        </row>
        <row r="528">
          <cell r="AQ528">
            <v>0</v>
          </cell>
        </row>
        <row r="529">
          <cell r="AQ529">
            <v>0</v>
          </cell>
        </row>
        <row r="530">
          <cell r="AQ530" t="str">
            <v>×</v>
          </cell>
        </row>
        <row r="531">
          <cell r="AQ531">
            <v>0</v>
          </cell>
        </row>
        <row r="532">
          <cell r="AQ532">
            <v>0</v>
          </cell>
        </row>
        <row r="533">
          <cell r="AQ533">
            <v>0</v>
          </cell>
        </row>
        <row r="534">
          <cell r="AQ534">
            <v>0</v>
          </cell>
        </row>
        <row r="535">
          <cell r="AQ535">
            <v>0</v>
          </cell>
        </row>
        <row r="536">
          <cell r="AQ536">
            <v>0</v>
          </cell>
        </row>
        <row r="537">
          <cell r="AQ537">
            <v>0</v>
          </cell>
        </row>
        <row r="538">
          <cell r="AQ538" t="str">
            <v>×</v>
          </cell>
        </row>
        <row r="539">
          <cell r="AQ539">
            <v>0</v>
          </cell>
        </row>
        <row r="540">
          <cell r="AQ540">
            <v>0</v>
          </cell>
        </row>
        <row r="541">
          <cell r="AQ541">
            <v>0</v>
          </cell>
        </row>
        <row r="542">
          <cell r="AQ542" t="str">
            <v>×</v>
          </cell>
        </row>
        <row r="543">
          <cell r="AQ543">
            <v>0</v>
          </cell>
        </row>
        <row r="544">
          <cell r="AQ544" t="str">
            <v>×</v>
          </cell>
        </row>
        <row r="545">
          <cell r="AQ545">
            <v>0</v>
          </cell>
        </row>
        <row r="546">
          <cell r="AQ546">
            <v>0</v>
          </cell>
        </row>
        <row r="547">
          <cell r="AQ547" t="str">
            <v>×</v>
          </cell>
        </row>
        <row r="548">
          <cell r="AQ548" t="str">
            <v>×</v>
          </cell>
        </row>
        <row r="549">
          <cell r="AQ549" t="str">
            <v>×</v>
          </cell>
        </row>
        <row r="550">
          <cell r="AQ550">
            <v>0</v>
          </cell>
        </row>
        <row r="551">
          <cell r="AQ551">
            <v>0</v>
          </cell>
        </row>
        <row r="552">
          <cell r="AQ552">
            <v>0</v>
          </cell>
        </row>
        <row r="553">
          <cell r="AQ553" t="str">
            <v>×</v>
          </cell>
        </row>
        <row r="554">
          <cell r="AQ554">
            <v>0</v>
          </cell>
        </row>
        <row r="555">
          <cell r="AQ555">
            <v>0</v>
          </cell>
        </row>
        <row r="556">
          <cell r="AQ556">
            <v>0</v>
          </cell>
        </row>
        <row r="557">
          <cell r="AQ557">
            <v>0</v>
          </cell>
        </row>
        <row r="558">
          <cell r="AQ558">
            <v>0</v>
          </cell>
        </row>
        <row r="559">
          <cell r="AQ559">
            <v>0</v>
          </cell>
        </row>
        <row r="560">
          <cell r="AQ560">
            <v>0</v>
          </cell>
        </row>
        <row r="561">
          <cell r="AQ561">
            <v>0</v>
          </cell>
        </row>
        <row r="562">
          <cell r="AQ562">
            <v>0</v>
          </cell>
        </row>
        <row r="563">
          <cell r="AQ563" t="str">
            <v>×</v>
          </cell>
        </row>
        <row r="564">
          <cell r="AQ564" t="str">
            <v>×</v>
          </cell>
        </row>
        <row r="565">
          <cell r="AQ565" t="str">
            <v>×</v>
          </cell>
        </row>
        <row r="566">
          <cell r="AQ566">
            <v>0</v>
          </cell>
        </row>
        <row r="567">
          <cell r="AQ567" t="str">
            <v>×</v>
          </cell>
        </row>
        <row r="568">
          <cell r="AQ568">
            <v>0</v>
          </cell>
        </row>
        <row r="569">
          <cell r="AQ569">
            <v>0</v>
          </cell>
        </row>
        <row r="570">
          <cell r="AQ570">
            <v>0</v>
          </cell>
        </row>
        <row r="571">
          <cell r="AQ571">
            <v>0</v>
          </cell>
        </row>
        <row r="572">
          <cell r="AQ572">
            <v>0</v>
          </cell>
        </row>
        <row r="573">
          <cell r="AQ573">
            <v>0</v>
          </cell>
        </row>
        <row r="574">
          <cell r="AQ574">
            <v>0</v>
          </cell>
        </row>
        <row r="575">
          <cell r="AQ575" t="str">
            <v>×</v>
          </cell>
        </row>
        <row r="576">
          <cell r="AQ576">
            <v>0</v>
          </cell>
        </row>
        <row r="577">
          <cell r="AQ577">
            <v>0</v>
          </cell>
        </row>
        <row r="578">
          <cell r="AQ578">
            <v>0</v>
          </cell>
        </row>
        <row r="579">
          <cell r="AQ579">
            <v>0</v>
          </cell>
        </row>
        <row r="580">
          <cell r="AQ580">
            <v>0</v>
          </cell>
        </row>
        <row r="581">
          <cell r="AQ581" t="str">
            <v>×</v>
          </cell>
        </row>
        <row r="582">
          <cell r="AQ582">
            <v>0</v>
          </cell>
        </row>
        <row r="583">
          <cell r="AQ583" t="str">
            <v>×</v>
          </cell>
        </row>
        <row r="584">
          <cell r="AQ584">
            <v>0</v>
          </cell>
        </row>
        <row r="585">
          <cell r="AQ585">
            <v>0</v>
          </cell>
        </row>
        <row r="586">
          <cell r="AQ586">
            <v>0</v>
          </cell>
        </row>
        <row r="587">
          <cell r="AQ587">
            <v>0</v>
          </cell>
        </row>
        <row r="588">
          <cell r="AQ588">
            <v>0</v>
          </cell>
        </row>
        <row r="589">
          <cell r="AQ589">
            <v>0</v>
          </cell>
        </row>
        <row r="590">
          <cell r="AQ590" t="str">
            <v>×</v>
          </cell>
        </row>
        <row r="591">
          <cell r="AQ591">
            <v>0</v>
          </cell>
        </row>
        <row r="592">
          <cell r="AQ592">
            <v>0</v>
          </cell>
        </row>
        <row r="593">
          <cell r="AQ593">
            <v>0</v>
          </cell>
        </row>
        <row r="594">
          <cell r="AQ594">
            <v>0</v>
          </cell>
        </row>
        <row r="595">
          <cell r="AQ595">
            <v>0</v>
          </cell>
        </row>
        <row r="596">
          <cell r="AQ596">
            <v>0</v>
          </cell>
        </row>
        <row r="597">
          <cell r="AQ597">
            <v>0</v>
          </cell>
        </row>
        <row r="598">
          <cell r="AQ598">
            <v>0</v>
          </cell>
        </row>
        <row r="599">
          <cell r="AQ599">
            <v>0</v>
          </cell>
        </row>
        <row r="600">
          <cell r="AQ600">
            <v>0</v>
          </cell>
        </row>
        <row r="601">
          <cell r="AQ601">
            <v>0</v>
          </cell>
        </row>
        <row r="602">
          <cell r="AQ602">
            <v>0</v>
          </cell>
        </row>
        <row r="603">
          <cell r="AQ603">
            <v>0</v>
          </cell>
        </row>
        <row r="604">
          <cell r="AQ604">
            <v>0</v>
          </cell>
        </row>
        <row r="605">
          <cell r="AQ605">
            <v>0</v>
          </cell>
        </row>
        <row r="606">
          <cell r="AQ606">
            <v>0</v>
          </cell>
        </row>
        <row r="607">
          <cell r="AQ607">
            <v>0</v>
          </cell>
        </row>
        <row r="608">
          <cell r="AQ608">
            <v>0</v>
          </cell>
        </row>
        <row r="609">
          <cell r="AQ609">
            <v>0</v>
          </cell>
        </row>
        <row r="610">
          <cell r="AQ610">
            <v>0</v>
          </cell>
        </row>
        <row r="611">
          <cell r="AQ611" t="str">
            <v>×</v>
          </cell>
        </row>
        <row r="612">
          <cell r="AQ612">
            <v>0</v>
          </cell>
        </row>
        <row r="613">
          <cell r="AQ613">
            <v>0</v>
          </cell>
        </row>
        <row r="614">
          <cell r="AQ614">
            <v>0</v>
          </cell>
        </row>
        <row r="615">
          <cell r="AQ615">
            <v>0</v>
          </cell>
        </row>
        <row r="616">
          <cell r="AQ616">
            <v>0</v>
          </cell>
        </row>
        <row r="617">
          <cell r="AQ617">
            <v>0</v>
          </cell>
        </row>
        <row r="618">
          <cell r="AQ618" t="str">
            <v>×</v>
          </cell>
        </row>
        <row r="619">
          <cell r="AQ619">
            <v>0</v>
          </cell>
        </row>
        <row r="620">
          <cell r="AQ620">
            <v>0</v>
          </cell>
        </row>
        <row r="621">
          <cell r="AQ621" t="str">
            <v>×</v>
          </cell>
        </row>
        <row r="622">
          <cell r="AQ622">
            <v>0</v>
          </cell>
        </row>
        <row r="623">
          <cell r="AQ623">
            <v>0</v>
          </cell>
        </row>
        <row r="624">
          <cell r="AQ624">
            <v>0</v>
          </cell>
        </row>
        <row r="625">
          <cell r="AQ625">
            <v>0</v>
          </cell>
        </row>
        <row r="626">
          <cell r="AQ626" t="str">
            <v>×</v>
          </cell>
        </row>
        <row r="627">
          <cell r="AQ627">
            <v>0</v>
          </cell>
        </row>
        <row r="628">
          <cell r="AQ628">
            <v>0</v>
          </cell>
        </row>
        <row r="629">
          <cell r="AQ629">
            <v>0</v>
          </cell>
        </row>
        <row r="630">
          <cell r="AQ630">
            <v>0</v>
          </cell>
        </row>
        <row r="631">
          <cell r="AQ631">
            <v>0</v>
          </cell>
        </row>
        <row r="632">
          <cell r="AQ632">
            <v>0</v>
          </cell>
        </row>
        <row r="633">
          <cell r="AQ633" t="str">
            <v>×</v>
          </cell>
        </row>
        <row r="634">
          <cell r="AQ634" t="str">
            <v>×</v>
          </cell>
        </row>
        <row r="635">
          <cell r="AQ635">
            <v>0</v>
          </cell>
        </row>
        <row r="636">
          <cell r="AQ636">
            <v>0</v>
          </cell>
        </row>
        <row r="637">
          <cell r="AQ637">
            <v>0</v>
          </cell>
        </row>
        <row r="638">
          <cell r="AQ638" t="str">
            <v>×</v>
          </cell>
        </row>
        <row r="639">
          <cell r="AQ639">
            <v>0</v>
          </cell>
        </row>
        <row r="640">
          <cell r="AQ640">
            <v>0</v>
          </cell>
        </row>
        <row r="641">
          <cell r="AQ641">
            <v>0</v>
          </cell>
        </row>
        <row r="642">
          <cell r="AQ642">
            <v>0</v>
          </cell>
        </row>
        <row r="643">
          <cell r="AQ643">
            <v>0</v>
          </cell>
        </row>
        <row r="644">
          <cell r="AQ644">
            <v>0</v>
          </cell>
        </row>
        <row r="645">
          <cell r="AQ645">
            <v>0</v>
          </cell>
        </row>
        <row r="646">
          <cell r="AQ646">
            <v>0</v>
          </cell>
        </row>
        <row r="647">
          <cell r="AQ647">
            <v>0</v>
          </cell>
        </row>
        <row r="648">
          <cell r="AQ648" t="str">
            <v>×</v>
          </cell>
        </row>
        <row r="649">
          <cell r="AQ649">
            <v>0</v>
          </cell>
        </row>
        <row r="650">
          <cell r="AQ650">
            <v>0</v>
          </cell>
        </row>
        <row r="651">
          <cell r="AQ651">
            <v>0</v>
          </cell>
        </row>
        <row r="652">
          <cell r="AQ652">
            <v>0</v>
          </cell>
        </row>
        <row r="653">
          <cell r="AQ653">
            <v>0</v>
          </cell>
        </row>
        <row r="654">
          <cell r="AQ654">
            <v>0</v>
          </cell>
        </row>
        <row r="655">
          <cell r="AQ655">
            <v>0</v>
          </cell>
        </row>
        <row r="656">
          <cell r="AQ656">
            <v>0</v>
          </cell>
        </row>
        <row r="657">
          <cell r="AQ657" t="str">
            <v>×</v>
          </cell>
        </row>
        <row r="658">
          <cell r="AQ658" t="str">
            <v>×</v>
          </cell>
        </row>
        <row r="659">
          <cell r="AQ659">
            <v>0</v>
          </cell>
        </row>
        <row r="660">
          <cell r="AQ660">
            <v>0</v>
          </cell>
        </row>
        <row r="661">
          <cell r="AQ661">
            <v>0</v>
          </cell>
        </row>
        <row r="662">
          <cell r="AQ662">
            <v>0</v>
          </cell>
        </row>
        <row r="663">
          <cell r="AQ663">
            <v>0</v>
          </cell>
        </row>
        <row r="664">
          <cell r="AQ664">
            <v>0</v>
          </cell>
        </row>
        <row r="665">
          <cell r="AQ665">
            <v>0</v>
          </cell>
        </row>
        <row r="666">
          <cell r="AQ666">
            <v>0</v>
          </cell>
        </row>
        <row r="667">
          <cell r="AQ667">
            <v>0</v>
          </cell>
        </row>
        <row r="668">
          <cell r="AQ668" t="str">
            <v>×</v>
          </cell>
        </row>
        <row r="669">
          <cell r="AQ669" t="str">
            <v>×</v>
          </cell>
        </row>
        <row r="670">
          <cell r="AQ670">
            <v>0</v>
          </cell>
        </row>
        <row r="671">
          <cell r="AQ671">
            <v>0</v>
          </cell>
        </row>
        <row r="672">
          <cell r="AQ672">
            <v>0</v>
          </cell>
        </row>
        <row r="673">
          <cell r="AQ673" t="str">
            <v>×</v>
          </cell>
        </row>
        <row r="674">
          <cell r="AQ674">
            <v>0</v>
          </cell>
        </row>
        <row r="675">
          <cell r="AQ675">
            <v>0</v>
          </cell>
        </row>
        <row r="676">
          <cell r="AQ676">
            <v>0</v>
          </cell>
        </row>
        <row r="677">
          <cell r="AQ677" t="str">
            <v>×</v>
          </cell>
        </row>
        <row r="678">
          <cell r="AQ678" t="str">
            <v>×</v>
          </cell>
        </row>
        <row r="679">
          <cell r="AQ679">
            <v>0</v>
          </cell>
        </row>
        <row r="680">
          <cell r="AQ680">
            <v>0</v>
          </cell>
        </row>
        <row r="681">
          <cell r="AQ681">
            <v>0</v>
          </cell>
        </row>
        <row r="682">
          <cell r="AQ682" t="str">
            <v>×</v>
          </cell>
        </row>
        <row r="683">
          <cell r="AQ683">
            <v>0</v>
          </cell>
        </row>
        <row r="684">
          <cell r="AQ684">
            <v>0</v>
          </cell>
        </row>
        <row r="685">
          <cell r="AQ685" t="str">
            <v>×</v>
          </cell>
        </row>
        <row r="686">
          <cell r="AQ686">
            <v>0</v>
          </cell>
        </row>
        <row r="687">
          <cell r="AQ687" t="str">
            <v>×</v>
          </cell>
        </row>
        <row r="688">
          <cell r="AQ688">
            <v>0</v>
          </cell>
        </row>
        <row r="689">
          <cell r="AQ689">
            <v>0</v>
          </cell>
        </row>
        <row r="690">
          <cell r="AQ690">
            <v>0</v>
          </cell>
        </row>
        <row r="691">
          <cell r="AQ691">
            <v>0</v>
          </cell>
        </row>
        <row r="692">
          <cell r="AQ692">
            <v>0</v>
          </cell>
        </row>
        <row r="693">
          <cell r="AQ693" t="str">
            <v>×</v>
          </cell>
        </row>
        <row r="694">
          <cell r="AQ694">
            <v>0</v>
          </cell>
        </row>
        <row r="695">
          <cell r="AQ695">
            <v>0</v>
          </cell>
        </row>
        <row r="696">
          <cell r="AQ696">
            <v>0</v>
          </cell>
        </row>
        <row r="697">
          <cell r="AQ697">
            <v>0</v>
          </cell>
        </row>
        <row r="698">
          <cell r="AQ698">
            <v>0</v>
          </cell>
        </row>
        <row r="699">
          <cell r="AQ699">
            <v>0</v>
          </cell>
        </row>
        <row r="700">
          <cell r="AQ700">
            <v>0</v>
          </cell>
        </row>
        <row r="701">
          <cell r="AQ701">
            <v>0</v>
          </cell>
        </row>
        <row r="702">
          <cell r="AQ702">
            <v>0</v>
          </cell>
        </row>
        <row r="703">
          <cell r="AQ703" t="str">
            <v>×</v>
          </cell>
        </row>
        <row r="704">
          <cell r="AQ704">
            <v>0</v>
          </cell>
        </row>
        <row r="705">
          <cell r="AQ705">
            <v>0</v>
          </cell>
        </row>
        <row r="706">
          <cell r="AQ706">
            <v>0</v>
          </cell>
        </row>
        <row r="707">
          <cell r="AQ707" t="str">
            <v>×</v>
          </cell>
        </row>
        <row r="708">
          <cell r="AQ708">
            <v>0</v>
          </cell>
        </row>
        <row r="709">
          <cell r="AQ709">
            <v>0</v>
          </cell>
        </row>
        <row r="710">
          <cell r="AQ710">
            <v>0</v>
          </cell>
        </row>
        <row r="711">
          <cell r="AQ711">
            <v>0</v>
          </cell>
        </row>
        <row r="712">
          <cell r="AQ712" t="str">
            <v>×</v>
          </cell>
        </row>
        <row r="713">
          <cell r="AQ713">
            <v>0</v>
          </cell>
        </row>
        <row r="714">
          <cell r="AQ714">
            <v>0</v>
          </cell>
        </row>
        <row r="715">
          <cell r="AQ715">
            <v>0</v>
          </cell>
        </row>
        <row r="716">
          <cell r="AQ716">
            <v>0</v>
          </cell>
        </row>
        <row r="717">
          <cell r="AQ717">
            <v>0</v>
          </cell>
        </row>
        <row r="718">
          <cell r="AQ718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horzOverflow="clip" wrap="square" rtlCol="0" anchor="ctr"/>
      <a:lstStyle>
        <a:defPPr algn="r">
          <a:defRPr kumimoji="1" sz="1400">
            <a:solidFill>
              <a:sysClr val="windowText" lastClr="000000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st-kataban@sii.or.jp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C6303-5919-41CD-8FE4-49DFE23B015E}">
  <sheetPr codeName="Sheet1">
    <pageSetUpPr fitToPage="1"/>
  </sheetPr>
  <dimension ref="A1:AI49"/>
  <sheetViews>
    <sheetView tabSelected="1" view="pageBreakPreview" zoomScale="55" zoomScaleNormal="55" zoomScaleSheetLayoutView="55" zoomScalePageLayoutView="55" workbookViewId="0">
      <selection sqref="A1:B1"/>
    </sheetView>
  </sheetViews>
  <sheetFormatPr defaultColWidth="9" defaultRowHeight="16.2" outlineLevelCol="1" x14ac:dyDescent="0.2"/>
  <cols>
    <col min="1" max="1" width="12.44140625" style="52" customWidth="1"/>
    <col min="2" max="2" width="37.44140625" style="52" customWidth="1"/>
    <col min="3" max="5" width="37.44140625" style="1" customWidth="1"/>
    <col min="6" max="7" width="46.6640625" style="1" customWidth="1"/>
    <col min="8" max="8" width="34.33203125" style="1" customWidth="1"/>
    <col min="9" max="9" width="55.44140625" style="1" bestFit="1" customWidth="1"/>
    <col min="10" max="10" width="37.88671875" style="1" customWidth="1"/>
    <col min="11" max="11" width="30.6640625" style="1" customWidth="1"/>
    <col min="12" max="12" width="25.6640625" style="1" customWidth="1"/>
    <col min="13" max="15" width="30.6640625" style="1" customWidth="1"/>
    <col min="16" max="16" width="31.6640625" style="38" customWidth="1"/>
    <col min="17" max="17" width="70.6640625" style="1" customWidth="1"/>
    <col min="18" max="18" width="39.44140625" style="38" customWidth="1"/>
    <col min="19" max="19" width="26.5546875" style="38" customWidth="1"/>
    <col min="20" max="20" width="23.77734375" style="38" hidden="1" customWidth="1" outlineLevel="1"/>
    <col min="21" max="21" width="12.44140625" style="38" hidden="1" customWidth="1" outlineLevel="1"/>
    <col min="22" max="22" width="17.77734375" style="38" hidden="1" customWidth="1" outlineLevel="1"/>
    <col min="23" max="23" width="12.44140625" style="38" hidden="1" customWidth="1" outlineLevel="1"/>
    <col min="24" max="24" width="22.21875" style="38" hidden="1" customWidth="1" outlineLevel="1"/>
    <col min="25" max="25" width="7.77734375" style="1" hidden="1" customWidth="1" outlineLevel="1"/>
    <col min="26" max="33" width="16.109375" style="1" hidden="1" customWidth="1" outlineLevel="1"/>
    <col min="34" max="34" width="0" style="1" hidden="1" customWidth="1" outlineLevel="1"/>
    <col min="35" max="35" width="9" style="1" collapsed="1"/>
    <col min="36" max="16384" width="9" style="1"/>
  </cols>
  <sheetData>
    <row r="1" spans="1:34" ht="36.75" customHeight="1" thickBot="1" x14ac:dyDescent="0.25">
      <c r="A1" s="175" t="s">
        <v>95</v>
      </c>
      <c r="B1" s="175"/>
      <c r="C1" s="176" t="s">
        <v>61</v>
      </c>
      <c r="D1" s="176"/>
      <c r="E1" s="176"/>
      <c r="F1" s="176"/>
      <c r="G1" s="177"/>
      <c r="I1" s="180" t="s">
        <v>13</v>
      </c>
      <c r="J1" s="181"/>
      <c r="K1" s="182"/>
      <c r="L1" s="183"/>
      <c r="M1" s="184"/>
      <c r="N1" s="184"/>
      <c r="O1" s="124"/>
      <c r="Q1" s="38"/>
      <c r="R1" s="1"/>
      <c r="Y1" s="39"/>
    </row>
    <row r="2" spans="1:34" ht="150.44999999999999" customHeight="1" x14ac:dyDescent="0.2">
      <c r="A2" s="185" t="s">
        <v>16</v>
      </c>
      <c r="B2" s="186"/>
      <c r="C2" s="187" t="s">
        <v>58</v>
      </c>
      <c r="D2" s="188"/>
      <c r="E2" s="40" t="s">
        <v>24</v>
      </c>
      <c r="F2" s="189" t="s">
        <v>47</v>
      </c>
      <c r="G2" s="190"/>
      <c r="I2" s="33" t="s">
        <v>11</v>
      </c>
      <c r="J2" s="191" t="s">
        <v>56</v>
      </c>
      <c r="K2" s="192"/>
      <c r="L2" s="17"/>
      <c r="M2" s="19"/>
      <c r="N2" s="19"/>
      <c r="O2" s="19"/>
      <c r="Q2" s="38"/>
      <c r="R2" s="1"/>
      <c r="Y2" s="41"/>
      <c r="Z2" s="41"/>
      <c r="AA2" s="41"/>
      <c r="AB2" s="41"/>
    </row>
    <row r="3" spans="1:34" ht="150.44999999999999" customHeight="1" x14ac:dyDescent="0.2">
      <c r="A3" s="198" t="s">
        <v>100</v>
      </c>
      <c r="B3" s="199"/>
      <c r="C3" s="148" t="s">
        <v>109</v>
      </c>
      <c r="D3" s="149"/>
      <c r="E3" s="150"/>
      <c r="F3" s="42" t="s">
        <v>22</v>
      </c>
      <c r="G3" s="32" t="s">
        <v>112</v>
      </c>
      <c r="I3" s="14" t="s">
        <v>12</v>
      </c>
      <c r="J3" s="193" t="s">
        <v>25</v>
      </c>
      <c r="K3" s="194"/>
      <c r="L3" s="17"/>
      <c r="M3" s="19"/>
      <c r="N3" s="19"/>
      <c r="O3" s="19"/>
      <c r="Q3" s="38"/>
      <c r="R3" s="1"/>
      <c r="Y3" s="41"/>
      <c r="Z3" s="41"/>
      <c r="AA3" s="41"/>
      <c r="AB3" s="41"/>
    </row>
    <row r="4" spans="1:34" ht="150.44999999999999" customHeight="1" thickBot="1" x14ac:dyDescent="0.25">
      <c r="A4" s="151" t="s">
        <v>99</v>
      </c>
      <c r="B4" s="152"/>
      <c r="C4" s="152"/>
      <c r="D4" s="152"/>
      <c r="E4" s="153"/>
      <c r="F4" s="43" t="s">
        <v>23</v>
      </c>
      <c r="G4" s="43">
        <f>COUNTIF($B$12:$B$61,"産業ヒートポンプ")</f>
        <v>6</v>
      </c>
      <c r="I4" s="15" t="s">
        <v>62</v>
      </c>
      <c r="J4" s="195" t="s">
        <v>29</v>
      </c>
      <c r="K4" s="196"/>
      <c r="L4" s="18"/>
      <c r="M4" s="19"/>
      <c r="N4" s="19"/>
      <c r="O4" s="19"/>
      <c r="Q4" s="38"/>
      <c r="R4" s="1"/>
      <c r="Y4" s="41"/>
      <c r="Z4" s="41"/>
      <c r="AA4" s="41"/>
      <c r="AB4" s="41"/>
    </row>
    <row r="5" spans="1:34" s="2" customFormat="1" ht="30" customHeight="1" thickBot="1" x14ac:dyDescent="0.25">
      <c r="A5" s="44"/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5"/>
      <c r="R5" s="44"/>
      <c r="S5" s="45"/>
      <c r="T5" s="45"/>
      <c r="U5" s="45"/>
      <c r="V5" s="45"/>
      <c r="W5" s="45"/>
      <c r="X5" s="45"/>
      <c r="Y5" s="44"/>
      <c r="Z5" s="44"/>
      <c r="AA5" s="44"/>
      <c r="AB5" s="44"/>
      <c r="AC5" s="44"/>
      <c r="AD5" s="44"/>
      <c r="AE5" s="44"/>
      <c r="AF5" s="44"/>
      <c r="AG5" s="44"/>
    </row>
    <row r="6" spans="1:34" s="3" customFormat="1" ht="36" customHeight="1" x14ac:dyDescent="0.2">
      <c r="A6" s="5" t="s">
        <v>50</v>
      </c>
      <c r="B6" s="96">
        <f>COLUMN()-1</f>
        <v>1</v>
      </c>
      <c r="C6" s="96">
        <f t="shared" ref="C6:R6" si="0">COLUMN()-1</f>
        <v>2</v>
      </c>
      <c r="D6" s="97">
        <f t="shared" si="0"/>
        <v>3</v>
      </c>
      <c r="E6" s="101">
        <f t="shared" si="0"/>
        <v>4</v>
      </c>
      <c r="F6" s="96">
        <f t="shared" si="0"/>
        <v>5</v>
      </c>
      <c r="G6" s="96">
        <f t="shared" si="0"/>
        <v>6</v>
      </c>
      <c r="H6" s="101">
        <f t="shared" si="0"/>
        <v>7</v>
      </c>
      <c r="I6" s="101">
        <f t="shared" si="0"/>
        <v>8</v>
      </c>
      <c r="J6" s="101">
        <f t="shared" si="0"/>
        <v>9</v>
      </c>
      <c r="K6" s="101">
        <f t="shared" si="0"/>
        <v>10</v>
      </c>
      <c r="L6" s="96">
        <f t="shared" si="0"/>
        <v>11</v>
      </c>
      <c r="M6" s="101">
        <f t="shared" si="0"/>
        <v>12</v>
      </c>
      <c r="N6" s="101">
        <f t="shared" si="0"/>
        <v>13</v>
      </c>
      <c r="O6" s="101">
        <f t="shared" si="0"/>
        <v>14</v>
      </c>
      <c r="P6" s="105">
        <f t="shared" si="0"/>
        <v>15</v>
      </c>
      <c r="Q6" s="101">
        <f t="shared" si="0"/>
        <v>16</v>
      </c>
      <c r="R6" s="105">
        <f t="shared" si="0"/>
        <v>17</v>
      </c>
      <c r="S6" s="134">
        <f>COLUMN()-1</f>
        <v>18</v>
      </c>
      <c r="T6" s="79"/>
      <c r="U6" s="53"/>
      <c r="V6" s="53"/>
      <c r="W6" s="53"/>
      <c r="X6" s="53"/>
      <c r="Y6" s="53"/>
    </row>
    <row r="7" spans="1:34" s="3" customFormat="1" ht="37.200000000000003" x14ac:dyDescent="0.2">
      <c r="A7" s="6" t="s">
        <v>5</v>
      </c>
      <c r="B7" s="98" t="s">
        <v>6</v>
      </c>
      <c r="C7" s="98" t="s">
        <v>6</v>
      </c>
      <c r="D7" s="99" t="s">
        <v>6</v>
      </c>
      <c r="E7" s="102" t="s">
        <v>39</v>
      </c>
      <c r="F7" s="98" t="s">
        <v>6</v>
      </c>
      <c r="G7" s="98" t="s">
        <v>6</v>
      </c>
      <c r="H7" s="102" t="s">
        <v>7</v>
      </c>
      <c r="I7" s="102" t="s">
        <v>7</v>
      </c>
      <c r="J7" s="102" t="s">
        <v>7</v>
      </c>
      <c r="K7" s="102" t="s">
        <v>7</v>
      </c>
      <c r="L7" s="98" t="s">
        <v>6</v>
      </c>
      <c r="M7" s="102" t="s">
        <v>7</v>
      </c>
      <c r="N7" s="102" t="s">
        <v>7</v>
      </c>
      <c r="O7" s="102" t="s">
        <v>7</v>
      </c>
      <c r="P7" s="106" t="s">
        <v>48</v>
      </c>
      <c r="Q7" s="102" t="s">
        <v>7</v>
      </c>
      <c r="R7" s="129" t="s">
        <v>48</v>
      </c>
      <c r="S7" s="135" t="s">
        <v>101</v>
      </c>
      <c r="T7" s="80"/>
      <c r="U7" s="54"/>
      <c r="V7" s="54"/>
      <c r="W7" s="54"/>
      <c r="X7" s="54"/>
      <c r="Y7" s="54"/>
    </row>
    <row r="8" spans="1:34" s="3" customFormat="1" ht="31.5" customHeight="1" thickBot="1" x14ac:dyDescent="0.25">
      <c r="A8" s="13" t="s">
        <v>21</v>
      </c>
      <c r="B8" s="110" t="s">
        <v>15</v>
      </c>
      <c r="C8" s="107" t="s">
        <v>9</v>
      </c>
      <c r="D8" s="110" t="s">
        <v>15</v>
      </c>
      <c r="E8" s="110" t="s">
        <v>15</v>
      </c>
      <c r="F8" s="107" t="s">
        <v>9</v>
      </c>
      <c r="G8" s="107" t="s">
        <v>9</v>
      </c>
      <c r="H8" s="110" t="s">
        <v>15</v>
      </c>
      <c r="I8" s="107" t="s">
        <v>9</v>
      </c>
      <c r="J8" s="110" t="s">
        <v>15</v>
      </c>
      <c r="K8" s="107" t="s">
        <v>9</v>
      </c>
      <c r="L8" s="107" t="s">
        <v>9</v>
      </c>
      <c r="M8" s="107" t="s">
        <v>9</v>
      </c>
      <c r="N8" s="110" t="s">
        <v>15</v>
      </c>
      <c r="O8" s="110" t="s">
        <v>15</v>
      </c>
      <c r="P8" s="109" t="s">
        <v>10</v>
      </c>
      <c r="Q8" s="108" t="s">
        <v>66</v>
      </c>
      <c r="R8" s="130" t="s">
        <v>10</v>
      </c>
      <c r="S8" s="128" t="s">
        <v>102</v>
      </c>
      <c r="T8" s="81"/>
      <c r="U8" s="82"/>
      <c r="V8" s="143"/>
      <c r="W8" s="53"/>
      <c r="X8" s="53"/>
      <c r="Y8" s="53"/>
      <c r="AD8" s="76" t="s">
        <v>76</v>
      </c>
    </row>
    <row r="9" spans="1:34" s="3" customFormat="1" ht="62.25" customHeight="1" x14ac:dyDescent="0.2">
      <c r="A9" s="178" t="s">
        <v>8</v>
      </c>
      <c r="B9" s="197" t="s">
        <v>18</v>
      </c>
      <c r="C9" s="197" t="s">
        <v>63</v>
      </c>
      <c r="D9" s="169" t="s">
        <v>16</v>
      </c>
      <c r="E9" s="171" t="s">
        <v>37</v>
      </c>
      <c r="F9" s="169" t="s">
        <v>0</v>
      </c>
      <c r="G9" s="169" t="s">
        <v>2</v>
      </c>
      <c r="H9" s="159" t="s">
        <v>27</v>
      </c>
      <c r="I9" s="159" t="s">
        <v>65</v>
      </c>
      <c r="J9" s="159" t="s">
        <v>41</v>
      </c>
      <c r="K9" s="103" t="s">
        <v>73</v>
      </c>
      <c r="L9" s="100" t="s">
        <v>71</v>
      </c>
      <c r="M9" s="103" t="s">
        <v>72</v>
      </c>
      <c r="N9" s="122" t="s">
        <v>67</v>
      </c>
      <c r="O9" s="123" t="s">
        <v>68</v>
      </c>
      <c r="P9" s="159" t="s">
        <v>69</v>
      </c>
      <c r="Q9" s="159" t="s">
        <v>49</v>
      </c>
      <c r="R9" s="161" t="s">
        <v>1</v>
      </c>
      <c r="S9" s="166" t="s">
        <v>110</v>
      </c>
      <c r="T9" s="164" t="s">
        <v>86</v>
      </c>
      <c r="U9" s="154" t="s">
        <v>87</v>
      </c>
      <c r="V9" s="173" t="s">
        <v>113</v>
      </c>
      <c r="W9" s="156" t="s">
        <v>53</v>
      </c>
      <c r="X9" s="157"/>
      <c r="Y9" s="158"/>
      <c r="AA9" s="168" t="s">
        <v>89</v>
      </c>
      <c r="AB9" s="168"/>
      <c r="AC9" s="121" t="s">
        <v>92</v>
      </c>
      <c r="AD9" s="16">
        <f>IF(AND($G$4&gt;0,OR($C$2="",$F$2="",$G$3="",$C$3="")),1,0)</f>
        <v>0</v>
      </c>
      <c r="AF9" s="3" t="s">
        <v>2</v>
      </c>
    </row>
    <row r="10" spans="1:34" s="3" customFormat="1" ht="18.600000000000001" x14ac:dyDescent="0.2">
      <c r="A10" s="179"/>
      <c r="B10" s="170"/>
      <c r="C10" s="170"/>
      <c r="D10" s="170"/>
      <c r="E10" s="172"/>
      <c r="F10" s="170"/>
      <c r="G10" s="170"/>
      <c r="H10" s="163"/>
      <c r="I10" s="163"/>
      <c r="J10" s="163"/>
      <c r="K10" s="104" t="s">
        <v>3</v>
      </c>
      <c r="L10" s="98" t="s">
        <v>3</v>
      </c>
      <c r="M10" s="104" t="s">
        <v>3</v>
      </c>
      <c r="N10" s="104" t="s">
        <v>3</v>
      </c>
      <c r="O10" s="104" t="s">
        <v>20</v>
      </c>
      <c r="P10" s="160"/>
      <c r="Q10" s="163"/>
      <c r="R10" s="162"/>
      <c r="S10" s="167"/>
      <c r="T10" s="165"/>
      <c r="U10" s="155"/>
      <c r="V10" s="174"/>
      <c r="W10" s="83" t="s">
        <v>54</v>
      </c>
      <c r="X10" s="55" t="s">
        <v>55</v>
      </c>
      <c r="Y10" s="84" t="s">
        <v>1</v>
      </c>
      <c r="AA10" s="92" t="s">
        <v>90</v>
      </c>
      <c r="AB10" s="92" t="s">
        <v>90</v>
      </c>
      <c r="AC10" s="92" t="s">
        <v>90</v>
      </c>
    </row>
    <row r="11" spans="1:34" s="3" customFormat="1" ht="32.25" customHeight="1" x14ac:dyDescent="0.2">
      <c r="A11" s="7" t="s">
        <v>4</v>
      </c>
      <c r="B11" s="30" t="s">
        <v>57</v>
      </c>
      <c r="C11" s="111" t="s">
        <v>28</v>
      </c>
      <c r="D11" s="29" t="s">
        <v>46</v>
      </c>
      <c r="E11" s="29" t="s">
        <v>47</v>
      </c>
      <c r="F11" s="112" t="s">
        <v>19</v>
      </c>
      <c r="G11" s="113" t="s">
        <v>59</v>
      </c>
      <c r="H11" s="29" t="s">
        <v>30</v>
      </c>
      <c r="I11" s="112" t="s">
        <v>31</v>
      </c>
      <c r="J11" s="29" t="s">
        <v>38</v>
      </c>
      <c r="K11" s="112">
        <v>120</v>
      </c>
      <c r="L11" s="112">
        <v>60.55</v>
      </c>
      <c r="M11" s="112">
        <v>17.149999999999999</v>
      </c>
      <c r="N11" s="21">
        <v>3.5</v>
      </c>
      <c r="O11" s="28">
        <f>IF(OR($L11="",$M11=""),"",ROUNDDOWN($L11/$M11,2))</f>
        <v>3.53</v>
      </c>
      <c r="P11" s="114">
        <v>550</v>
      </c>
      <c r="Q11" s="113" t="s">
        <v>93</v>
      </c>
      <c r="R11" s="131"/>
      <c r="S11" s="136" t="s">
        <v>111</v>
      </c>
      <c r="T11" s="87"/>
      <c r="U11" s="46"/>
      <c r="V11" s="144"/>
      <c r="W11" s="89"/>
      <c r="X11" s="90"/>
      <c r="Y11" s="91"/>
      <c r="Z11" s="20"/>
      <c r="AA11" s="94" t="s">
        <v>79</v>
      </c>
      <c r="AB11" s="94" t="s">
        <v>80</v>
      </c>
      <c r="AC11" s="94" t="s">
        <v>81</v>
      </c>
      <c r="AD11" s="94" t="s">
        <v>77</v>
      </c>
      <c r="AE11" s="94" t="s">
        <v>78</v>
      </c>
      <c r="AF11" s="94" t="s">
        <v>88</v>
      </c>
      <c r="AG11" s="95" t="s">
        <v>14</v>
      </c>
      <c r="AH11" s="95" t="s">
        <v>26</v>
      </c>
    </row>
    <row r="12" spans="1:34" s="3" customFormat="1" ht="33" customHeight="1" x14ac:dyDescent="0.2">
      <c r="A12" s="23">
        <f>ROW()-11</f>
        <v>1</v>
      </c>
      <c r="B12" s="24" t="str">
        <f>IF($C12="","","産業ヒートポンプ")</f>
        <v>産業ヒートポンプ</v>
      </c>
      <c r="C12" s="62" t="s">
        <v>28</v>
      </c>
      <c r="D12" s="69" t="str">
        <f>IF($C$2="","",IF($B12&lt;&gt;"",$C$2,""))</f>
        <v>○○○株式会社</v>
      </c>
      <c r="E12" s="69" t="str">
        <f>IF($F$2="","",IF($B12&lt;&gt;"",$F$2,""))</f>
        <v>マルマルマル</v>
      </c>
      <c r="F12" s="26" t="s">
        <v>52</v>
      </c>
      <c r="G12" s="26" t="s">
        <v>103</v>
      </c>
      <c r="H12" s="69" t="str">
        <f>IF($C12="","",※編集不可※選択項目!$C$2)</f>
        <v>水熱源／一過式</v>
      </c>
      <c r="I12" s="64" t="s">
        <v>33</v>
      </c>
      <c r="J12" s="72" t="str" cm="1">
        <f t="array" ref="J12">IF($AA12=0,"",INDEX(※編集不可※選択項目!$E$2:$E$4,$AA12))</f>
        <v>熱源水入口温度：70℃</v>
      </c>
      <c r="K12" s="9">
        <v>120</v>
      </c>
      <c r="L12" s="9">
        <v>80</v>
      </c>
      <c r="M12" s="9">
        <v>20.85</v>
      </c>
      <c r="N12" s="21">
        <f>IF($AC12=0,"",$AC12)</f>
        <v>2.46</v>
      </c>
      <c r="O12" s="27">
        <f>IF(OR($L12="",$M12=""),"",ROUNDDOWN($L12/$M12,2))</f>
        <v>3.83</v>
      </c>
      <c r="P12" s="66"/>
      <c r="Q12" s="8"/>
      <c r="R12" s="132"/>
      <c r="S12" s="137" t="str">
        <f>IF(C12="","",IF($C$3="あり","トップ性能枠対象","ー"))</f>
        <v>トップ性能枠対象</v>
      </c>
      <c r="T12" s="85"/>
      <c r="U12" s="50"/>
      <c r="V12" s="145">
        <f>IF($B12="","",IF(AND($B12&lt;&gt;"",$C$3="あり"),1,0))</f>
        <v>1</v>
      </c>
      <c r="W12" s="56"/>
      <c r="X12" s="57"/>
      <c r="Y12" s="58"/>
      <c r="Z12" s="4"/>
      <c r="AA12" s="4">
        <f>IF($I12="",0,MATCH($I12,※編集不可※選択項目!$D$2:$D$4,0))</f>
        <v>3</v>
      </c>
      <c r="AB12" s="4">
        <f>IF($J12="",0,MATCH($J12,※編集不可※選択項目!$E$2:$E$4,0))</f>
        <v>3</v>
      </c>
      <c r="AC12" s="4">
        <f>IF($AA12=0,0,INDEX(※編集不可※選択項目!$F$8:$F$10,MATCH($AA12&amp;"-"&amp;$AB12,※編集不可※選択項目!$B$8:$B$10,0)))</f>
        <v>2.46</v>
      </c>
      <c r="AD12" s="16">
        <f>IF(AND($C12&lt;&gt;"",OR(F12="",G12="",I12="",K12="",L12="",M12="")),1,0)</f>
        <v>0</v>
      </c>
      <c r="AE12" s="16">
        <f t="shared" ref="AE12:AE40" si="1">IF(AND($G12&lt;&gt;"",COUNTIF($G12,"*■*")&gt;0,$Q12=""),1,0)</f>
        <v>0</v>
      </c>
      <c r="AF12" s="16" t="str">
        <f>TEXT(IF(G12="","",G12),"G/標準")</f>
        <v>XYZ-aaaa</v>
      </c>
      <c r="AG12" s="4">
        <f>IF(AF12="",0,COUNTIF($AF$12:$AF$61,AF12))</f>
        <v>2</v>
      </c>
      <c r="AH12" s="4">
        <f>IF(AND(N12&lt;&gt;"",$N12&gt;$O12),1,0)</f>
        <v>0</v>
      </c>
    </row>
    <row r="13" spans="1:34" s="3" customFormat="1" ht="33" customHeight="1" x14ac:dyDescent="0.2">
      <c r="A13" s="23">
        <f t="shared" ref="A13:A40" si="2">ROW()-11</f>
        <v>2</v>
      </c>
      <c r="B13" s="24" t="str">
        <f t="shared" ref="B13:B40" si="3">IF($C13="","","産業ヒートポンプ")</f>
        <v>産業ヒートポンプ</v>
      </c>
      <c r="C13" s="62" t="s">
        <v>28</v>
      </c>
      <c r="D13" s="69" t="str">
        <f t="shared" ref="D13:D40" si="4">IF($C$2="","",IF($B13&lt;&gt;"",$C$2,""))</f>
        <v>○○○株式会社</v>
      </c>
      <c r="E13" s="69" t="str">
        <f t="shared" ref="E13:E40" si="5">IF($F$2="","",IF($B13&lt;&gt;"",$F$2,""))</f>
        <v>マルマルマル</v>
      </c>
      <c r="F13" s="8" t="s">
        <v>52</v>
      </c>
      <c r="G13" s="26" t="s">
        <v>103</v>
      </c>
      <c r="H13" s="69" t="str">
        <f>IF($C13="","",※編集不可※選択項目!$C$2)</f>
        <v>水熱源／一過式</v>
      </c>
      <c r="I13" s="64" t="s">
        <v>32</v>
      </c>
      <c r="J13" s="72" t="str" cm="1">
        <f t="array" ref="J13">IFERROR(_xlfn.IFS($AA13=1,"熱源水入口温度：65℃",$AA13=2,"熱源水入口温度：90℃",$AA13=3,"熱源水入口温度：70℃"),"")</f>
        <v>熱源水入口温度：90℃</v>
      </c>
      <c r="K13" s="9">
        <v>160</v>
      </c>
      <c r="L13" s="9">
        <v>90</v>
      </c>
      <c r="M13" s="9">
        <v>25</v>
      </c>
      <c r="N13" s="21">
        <f t="shared" ref="N13:N40" si="6">IF($AC13=0,"",$AC13)</f>
        <v>3</v>
      </c>
      <c r="O13" s="27">
        <f t="shared" ref="O13:O40" si="7">IF(OR($L13="",$M13=""),"",ROUNDDOWN($L13/$M13,2))</f>
        <v>3.6</v>
      </c>
      <c r="P13" s="66"/>
      <c r="Q13" s="8"/>
      <c r="R13" s="132"/>
      <c r="S13" s="137" t="str">
        <f t="shared" ref="S13:S46" si="8">IF(C13="","",IF($C$3="あり","トップ性能枠対象","ー"))</f>
        <v>トップ性能枠対象</v>
      </c>
      <c r="T13" s="85"/>
      <c r="U13" s="50"/>
      <c r="V13" s="145">
        <f t="shared" ref="V13:V46" si="9">IF($B13="","",IF(AND($B13&lt;&gt;"",$C$3="あり"),1,0))</f>
        <v>1</v>
      </c>
      <c r="W13" s="56"/>
      <c r="X13" s="57"/>
      <c r="Y13" s="58"/>
      <c r="Z13" s="4"/>
      <c r="AA13" s="4">
        <f>IF($I13="",0,MATCH($I13,※編集不可※選択項目!$D$2:$D$4,0))</f>
        <v>2</v>
      </c>
      <c r="AB13" s="4">
        <f>IF($J13="",0,MATCH($J13,※編集不可※選択項目!$E$2:$E$4,0))</f>
        <v>2</v>
      </c>
      <c r="AC13" s="4">
        <f>IF($AA13=0,0,INDEX(※編集不可※選択項目!$F$8:$F$10,MATCH($AA13&amp;"-"&amp;$AB13,※編集不可※選択項目!$B$8:$B$10,0)))</f>
        <v>3</v>
      </c>
      <c r="AD13" s="16">
        <f t="shared" ref="AD13:AD40" si="10">IF(AND($C13&lt;&gt;"",OR(F13="",G13="",I13="",K13="",L13="",M13="")),1,0)</f>
        <v>0</v>
      </c>
      <c r="AE13" s="16">
        <f t="shared" si="1"/>
        <v>0</v>
      </c>
      <c r="AF13" s="16" t="str">
        <f t="shared" ref="AF13:AF40" si="11">TEXT(IF(G13="","",G13),"G/標準")</f>
        <v>XYZ-aaaa</v>
      </c>
      <c r="AG13" s="4">
        <f t="shared" ref="AG13:AG40" si="12">IF(AF13="",0,COUNTIF($AF$12:$AF$61,AF13))</f>
        <v>2</v>
      </c>
      <c r="AH13" s="4">
        <f t="shared" ref="AH13:AH40" si="13">IF(AND(N13&lt;&gt;"",$N13&gt;$O13),1,0)</f>
        <v>0</v>
      </c>
    </row>
    <row r="14" spans="1:34" s="3" customFormat="1" ht="33" customHeight="1" x14ac:dyDescent="0.2">
      <c r="A14" s="23">
        <f t="shared" si="2"/>
        <v>3</v>
      </c>
      <c r="B14" s="24" t="str">
        <f t="shared" si="3"/>
        <v>産業ヒートポンプ</v>
      </c>
      <c r="C14" s="62" t="s">
        <v>28</v>
      </c>
      <c r="D14" s="69" t="str">
        <f t="shared" si="4"/>
        <v>○○○株式会社</v>
      </c>
      <c r="E14" s="69" t="str">
        <f t="shared" si="5"/>
        <v>マルマルマル</v>
      </c>
      <c r="F14" s="8" t="s">
        <v>52</v>
      </c>
      <c r="G14" s="26" t="s">
        <v>104</v>
      </c>
      <c r="H14" s="69" t="str">
        <f>IF($C14="","",※編集不可※選択項目!$C$2)</f>
        <v>水熱源／一過式</v>
      </c>
      <c r="I14" s="64" t="s">
        <v>33</v>
      </c>
      <c r="J14" s="72" t="str" cm="1">
        <f t="array" ref="J14">IFERROR(_xlfn.IFS($AA14=1,"熱源水入口温度：65℃",$AA14=2,"熱源水入口温度：90℃",$AA14=3,"熱源水入口温度：70℃"),"")</f>
        <v>熱源水入口温度：70℃</v>
      </c>
      <c r="K14" s="9">
        <v>170</v>
      </c>
      <c r="L14" s="9">
        <v>95</v>
      </c>
      <c r="M14" s="9">
        <v>30</v>
      </c>
      <c r="N14" s="21">
        <f t="shared" si="6"/>
        <v>2.46</v>
      </c>
      <c r="O14" s="27">
        <f t="shared" si="7"/>
        <v>3.16</v>
      </c>
      <c r="P14" s="66"/>
      <c r="Q14" s="8"/>
      <c r="R14" s="132"/>
      <c r="S14" s="137" t="str">
        <f t="shared" si="8"/>
        <v>トップ性能枠対象</v>
      </c>
      <c r="T14" s="85"/>
      <c r="U14" s="50"/>
      <c r="V14" s="145">
        <f t="shared" si="9"/>
        <v>1</v>
      </c>
      <c r="W14" s="56"/>
      <c r="X14" s="57"/>
      <c r="Y14" s="58"/>
      <c r="Z14" s="4"/>
      <c r="AA14" s="4">
        <f>IF($I14="",0,MATCH($I14,※編集不可※選択項目!$D$2:$D$4,0))</f>
        <v>3</v>
      </c>
      <c r="AB14" s="4">
        <f>IF($J14="",0,MATCH($J14,※編集不可※選択項目!$E$2:$E$4,0))</f>
        <v>3</v>
      </c>
      <c r="AC14" s="4">
        <f>IF($AA14=0,0,INDEX(※編集不可※選択項目!$F$8:$F$10,MATCH($AA14&amp;"-"&amp;$AB14,※編集不可※選択項目!$B$8:$B$10,0)))</f>
        <v>2.46</v>
      </c>
      <c r="AD14" s="16">
        <f t="shared" si="10"/>
        <v>0</v>
      </c>
      <c r="AE14" s="16">
        <f t="shared" si="1"/>
        <v>0</v>
      </c>
      <c r="AF14" s="16" t="str">
        <f t="shared" si="11"/>
        <v>XYZ-bbbb</v>
      </c>
      <c r="AG14" s="4">
        <f t="shared" si="12"/>
        <v>1</v>
      </c>
      <c r="AH14" s="4">
        <f t="shared" si="13"/>
        <v>0</v>
      </c>
    </row>
    <row r="15" spans="1:34" s="3" customFormat="1" ht="33" customHeight="1" x14ac:dyDescent="0.2">
      <c r="A15" s="23">
        <f t="shared" si="2"/>
        <v>4</v>
      </c>
      <c r="B15" s="24" t="str">
        <f t="shared" si="3"/>
        <v>産業ヒートポンプ</v>
      </c>
      <c r="C15" s="62" t="s">
        <v>28</v>
      </c>
      <c r="D15" s="69" t="str">
        <f t="shared" si="4"/>
        <v>○○○株式会社</v>
      </c>
      <c r="E15" s="69" t="str">
        <f t="shared" si="5"/>
        <v>マルマルマル</v>
      </c>
      <c r="F15" s="8" t="s">
        <v>52</v>
      </c>
      <c r="G15" s="26" t="s">
        <v>105</v>
      </c>
      <c r="H15" s="69" t="str">
        <f>IF($C15="","",※編集不可※選択項目!$C$2)</f>
        <v>水熱源／一過式</v>
      </c>
      <c r="I15" s="64" t="s">
        <v>33</v>
      </c>
      <c r="J15" s="72" t="str" cm="1">
        <f t="array" ref="J15">IFERROR(_xlfn.IFS($AA15=1,"熱源水入口温度：65℃",$AA15=2,"熱源水入口温度：90℃",$AA15=3,"熱源水入口温度：70℃"),"")</f>
        <v>熱源水入口温度：70℃</v>
      </c>
      <c r="K15" s="9"/>
      <c r="L15" s="9">
        <v>110</v>
      </c>
      <c r="M15" s="9">
        <v>35</v>
      </c>
      <c r="N15" s="21">
        <f t="shared" si="6"/>
        <v>2.46</v>
      </c>
      <c r="O15" s="27">
        <f t="shared" si="7"/>
        <v>3.14</v>
      </c>
      <c r="P15" s="66"/>
      <c r="Q15" s="8"/>
      <c r="R15" s="132"/>
      <c r="S15" s="137" t="str">
        <f t="shared" si="8"/>
        <v>トップ性能枠対象</v>
      </c>
      <c r="T15" s="85"/>
      <c r="U15" s="50"/>
      <c r="V15" s="145">
        <f t="shared" si="9"/>
        <v>1</v>
      </c>
      <c r="W15" s="56"/>
      <c r="X15" s="57"/>
      <c r="Y15" s="58"/>
      <c r="Z15" s="4"/>
      <c r="AA15" s="4">
        <f>IF($I15="",0,MATCH($I15,※編集不可※選択項目!$D$2:$D$4,0))</f>
        <v>3</v>
      </c>
      <c r="AB15" s="4">
        <f>IF($J15="",0,MATCH($J15,※編集不可※選択項目!$E$2:$E$4,0))</f>
        <v>3</v>
      </c>
      <c r="AC15" s="4">
        <f>IF($AA15=0,0,INDEX(※編集不可※選択項目!$F$8:$F$10,MATCH($AA15&amp;"-"&amp;$AB15,※編集不可※選択項目!$B$8:$B$10,0)))</f>
        <v>2.46</v>
      </c>
      <c r="AD15" s="16">
        <f t="shared" si="10"/>
        <v>1</v>
      </c>
      <c r="AE15" s="16">
        <f t="shared" si="1"/>
        <v>0</v>
      </c>
      <c r="AF15" s="16" t="str">
        <f t="shared" si="11"/>
        <v>XYZ-cccc</v>
      </c>
      <c r="AG15" s="4">
        <f t="shared" si="12"/>
        <v>1</v>
      </c>
      <c r="AH15" s="4">
        <f t="shared" si="13"/>
        <v>0</v>
      </c>
    </row>
    <row r="16" spans="1:34" s="3" customFormat="1" ht="33" customHeight="1" x14ac:dyDescent="0.2">
      <c r="A16" s="23">
        <f t="shared" si="2"/>
        <v>5</v>
      </c>
      <c r="B16" s="24" t="str">
        <f t="shared" si="3"/>
        <v>産業ヒートポンプ</v>
      </c>
      <c r="C16" s="62" t="s">
        <v>28</v>
      </c>
      <c r="D16" s="69" t="str">
        <f t="shared" si="4"/>
        <v>○○○株式会社</v>
      </c>
      <c r="E16" s="69" t="str">
        <f t="shared" si="5"/>
        <v>マルマルマル</v>
      </c>
      <c r="F16" s="8" t="s">
        <v>106</v>
      </c>
      <c r="G16" s="26" t="s">
        <v>107</v>
      </c>
      <c r="H16" s="69" t="str">
        <f>IF($C16="","",※編集不可※選択項目!$C$2)</f>
        <v>水熱源／一過式</v>
      </c>
      <c r="I16" s="64" t="s">
        <v>31</v>
      </c>
      <c r="J16" s="72" t="str" cm="1">
        <f t="array" ref="J16">IFERROR(_xlfn.IFS($AA16=1,"熱源水入口温度：65℃",$AA16=2,"熱源水入口温度：90℃",$AA16=3,"熱源水入口温度：70℃"),"")</f>
        <v>熱源水入口温度：65℃</v>
      </c>
      <c r="K16" s="9">
        <v>150</v>
      </c>
      <c r="L16" s="9">
        <v>85.5</v>
      </c>
      <c r="M16" s="9">
        <v>25.25</v>
      </c>
      <c r="N16" s="21">
        <f t="shared" si="6"/>
        <v>3.5</v>
      </c>
      <c r="O16" s="27">
        <f t="shared" si="7"/>
        <v>3.38</v>
      </c>
      <c r="P16" s="66"/>
      <c r="Q16" s="8" t="s">
        <v>93</v>
      </c>
      <c r="R16" s="132"/>
      <c r="S16" s="137" t="str">
        <f t="shared" si="8"/>
        <v>トップ性能枠対象</v>
      </c>
      <c r="T16" s="85"/>
      <c r="U16" s="50"/>
      <c r="V16" s="145">
        <f t="shared" si="9"/>
        <v>1</v>
      </c>
      <c r="W16" s="56"/>
      <c r="X16" s="57"/>
      <c r="Y16" s="58"/>
      <c r="Z16" s="4"/>
      <c r="AA16" s="4">
        <f>IF($I16="",0,MATCH($I16,※編集不可※選択項目!$D$2:$D$4,0))</f>
        <v>1</v>
      </c>
      <c r="AB16" s="4">
        <f>IF($J16="",0,MATCH($J16,※編集不可※選択項目!$E$2:$E$4,0))</f>
        <v>1</v>
      </c>
      <c r="AC16" s="4">
        <f>IF($AA16=0,0,INDEX(※編集不可※選択項目!$F$8:$F$10,MATCH($AA16&amp;"-"&amp;$AB16,※編集不可※選択項目!$B$8:$B$10,0)))</f>
        <v>3.5</v>
      </c>
      <c r="AD16" s="16">
        <f t="shared" si="10"/>
        <v>0</v>
      </c>
      <c r="AE16" s="16">
        <f t="shared" si="1"/>
        <v>0</v>
      </c>
      <c r="AF16" s="16" t="str">
        <f t="shared" si="11"/>
        <v>ABC-1111■</v>
      </c>
      <c r="AG16" s="4">
        <f t="shared" si="12"/>
        <v>1</v>
      </c>
      <c r="AH16" s="4">
        <f t="shared" si="13"/>
        <v>1</v>
      </c>
    </row>
    <row r="17" spans="1:34" s="3" customFormat="1" ht="33" customHeight="1" x14ac:dyDescent="0.2">
      <c r="A17" s="23">
        <f t="shared" si="2"/>
        <v>6</v>
      </c>
      <c r="B17" s="24" t="str">
        <f t="shared" si="3"/>
        <v>産業ヒートポンプ</v>
      </c>
      <c r="C17" s="62" t="s">
        <v>28</v>
      </c>
      <c r="D17" s="69" t="str">
        <f t="shared" si="4"/>
        <v>○○○株式会社</v>
      </c>
      <c r="E17" s="69" t="str">
        <f t="shared" si="5"/>
        <v>マルマルマル</v>
      </c>
      <c r="F17" s="8" t="s">
        <v>106</v>
      </c>
      <c r="G17" s="26" t="s">
        <v>108</v>
      </c>
      <c r="H17" s="69" t="str">
        <f>IF($C17="","",※編集不可※選択項目!$C$2)</f>
        <v>水熱源／一過式</v>
      </c>
      <c r="I17" s="64" t="s">
        <v>31</v>
      </c>
      <c r="J17" s="72" t="str" cm="1">
        <f t="array" ref="J17">IFERROR(_xlfn.IFS($AA17=1,"熱源水入口温度：65℃",$AA17=2,"熱源水入口温度：90℃",$AA17=3,"熱源水入口温度：70℃"),"")</f>
        <v>熱源水入口温度：65℃</v>
      </c>
      <c r="K17" s="9">
        <v>140</v>
      </c>
      <c r="L17" s="9">
        <v>70.25</v>
      </c>
      <c r="M17" s="9">
        <v>30</v>
      </c>
      <c r="N17" s="21">
        <f t="shared" si="6"/>
        <v>3.5</v>
      </c>
      <c r="O17" s="27">
        <f t="shared" si="7"/>
        <v>2.34</v>
      </c>
      <c r="P17" s="66"/>
      <c r="Q17" s="8" t="s">
        <v>93</v>
      </c>
      <c r="R17" s="132"/>
      <c r="S17" s="137" t="str">
        <f t="shared" si="8"/>
        <v>トップ性能枠対象</v>
      </c>
      <c r="T17" s="85"/>
      <c r="U17" s="50"/>
      <c r="V17" s="145">
        <f t="shared" si="9"/>
        <v>1</v>
      </c>
      <c r="W17" s="56"/>
      <c r="X17" s="57"/>
      <c r="Y17" s="58"/>
      <c r="Z17" s="4"/>
      <c r="AA17" s="4">
        <f>IF($I17="",0,MATCH($I17,※編集不可※選択項目!$D$2:$D$4,0))</f>
        <v>1</v>
      </c>
      <c r="AB17" s="4">
        <f>IF($J17="",0,MATCH($J17,※編集不可※選択項目!$E$2:$E$4,0))</f>
        <v>1</v>
      </c>
      <c r="AC17" s="4">
        <f>IF($AA17=0,0,INDEX(※編集不可※選択項目!$F$8:$F$10,MATCH($AA17&amp;"-"&amp;$AB17,※編集不可※選択項目!$B$8:$B$10,0)))</f>
        <v>3.5</v>
      </c>
      <c r="AD17" s="16">
        <f t="shared" si="10"/>
        <v>0</v>
      </c>
      <c r="AE17" s="16">
        <f t="shared" si="1"/>
        <v>0</v>
      </c>
      <c r="AF17" s="16" t="str">
        <f t="shared" si="11"/>
        <v>ABC-2222■</v>
      </c>
      <c r="AG17" s="4">
        <f t="shared" si="12"/>
        <v>1</v>
      </c>
      <c r="AH17" s="4">
        <f t="shared" si="13"/>
        <v>1</v>
      </c>
    </row>
    <row r="18" spans="1:34" s="3" customFormat="1" ht="33" customHeight="1" x14ac:dyDescent="0.2">
      <c r="A18" s="23">
        <f t="shared" si="2"/>
        <v>7</v>
      </c>
      <c r="B18" s="24" t="str">
        <f t="shared" si="3"/>
        <v/>
      </c>
      <c r="C18" s="62"/>
      <c r="D18" s="69" t="str">
        <f t="shared" si="4"/>
        <v/>
      </c>
      <c r="E18" s="69" t="str">
        <f t="shared" si="5"/>
        <v/>
      </c>
      <c r="F18" s="8"/>
      <c r="G18" s="26"/>
      <c r="H18" s="69" t="str">
        <f>IF($C18="","",※編集不可※選択項目!$C$2)</f>
        <v/>
      </c>
      <c r="I18" s="64"/>
      <c r="J18" s="72" t="str" cm="1">
        <f t="array" ref="J18">IFERROR(_xlfn.IFS($AA18=1,"熱源水入口温度：65℃",$AA18=2,"熱源水入口温度：90℃",$AA18=3,"熱源水入口温度：70℃"),"")</f>
        <v/>
      </c>
      <c r="K18" s="9"/>
      <c r="L18" s="9"/>
      <c r="M18" s="9"/>
      <c r="N18" s="21" t="str">
        <f t="shared" si="6"/>
        <v/>
      </c>
      <c r="O18" s="27" t="str">
        <f t="shared" si="7"/>
        <v/>
      </c>
      <c r="P18" s="66"/>
      <c r="Q18" s="8"/>
      <c r="R18" s="132"/>
      <c r="S18" s="137" t="str">
        <f t="shared" si="8"/>
        <v/>
      </c>
      <c r="T18" s="85"/>
      <c r="U18" s="50"/>
      <c r="V18" s="145" t="str">
        <f t="shared" si="9"/>
        <v/>
      </c>
      <c r="W18" s="56"/>
      <c r="X18" s="57"/>
      <c r="Y18" s="58"/>
      <c r="Z18" s="4"/>
      <c r="AA18" s="4">
        <f>IF($I18="",0,MATCH($I18,※編集不可※選択項目!$D$2:$D$4,0))</f>
        <v>0</v>
      </c>
      <c r="AB18" s="4">
        <f>IF($J18="",0,MATCH($J18,※編集不可※選択項目!$E$2:$E$4,0))</f>
        <v>0</v>
      </c>
      <c r="AC18" s="4">
        <f>IF($AA18=0,0,INDEX(※編集不可※選択項目!$F$8:$F$10,MATCH($AA18&amp;"-"&amp;$AB18,※編集不可※選択項目!$B$8:$B$10,0)))</f>
        <v>0</v>
      </c>
      <c r="AD18" s="16">
        <f t="shared" si="10"/>
        <v>0</v>
      </c>
      <c r="AE18" s="16">
        <f t="shared" si="1"/>
        <v>0</v>
      </c>
      <c r="AF18" s="16" t="str">
        <f t="shared" si="11"/>
        <v/>
      </c>
      <c r="AG18" s="4">
        <f t="shared" si="12"/>
        <v>0</v>
      </c>
      <c r="AH18" s="4">
        <f t="shared" si="13"/>
        <v>0</v>
      </c>
    </row>
    <row r="19" spans="1:34" s="3" customFormat="1" ht="33" customHeight="1" x14ac:dyDescent="0.2">
      <c r="A19" s="23">
        <f t="shared" si="2"/>
        <v>8</v>
      </c>
      <c r="B19" s="24" t="str">
        <f t="shared" si="3"/>
        <v/>
      </c>
      <c r="C19" s="62"/>
      <c r="D19" s="69" t="str">
        <f t="shared" si="4"/>
        <v/>
      </c>
      <c r="E19" s="69" t="str">
        <f t="shared" si="5"/>
        <v/>
      </c>
      <c r="F19" s="8"/>
      <c r="G19" s="26"/>
      <c r="H19" s="69" t="str">
        <f>IF($C19="","",※編集不可※選択項目!$C$2)</f>
        <v/>
      </c>
      <c r="I19" s="64"/>
      <c r="J19" s="72" t="str" cm="1">
        <f t="array" ref="J19">IFERROR(_xlfn.IFS($AA19=1,"熱源水入口温度：65℃",$AA19=2,"熱源水入口温度：90℃",$AA19=3,"熱源水入口温度：70℃"),"")</f>
        <v/>
      </c>
      <c r="K19" s="9"/>
      <c r="L19" s="9"/>
      <c r="M19" s="9"/>
      <c r="N19" s="21" t="str">
        <f t="shared" si="6"/>
        <v/>
      </c>
      <c r="O19" s="27" t="str">
        <f t="shared" si="7"/>
        <v/>
      </c>
      <c r="P19" s="66"/>
      <c r="Q19" s="8"/>
      <c r="R19" s="132"/>
      <c r="S19" s="137" t="str">
        <f t="shared" si="8"/>
        <v/>
      </c>
      <c r="T19" s="85"/>
      <c r="U19" s="50"/>
      <c r="V19" s="145" t="str">
        <f t="shared" si="9"/>
        <v/>
      </c>
      <c r="W19" s="56"/>
      <c r="X19" s="57"/>
      <c r="Y19" s="58"/>
      <c r="Z19" s="4"/>
      <c r="AA19" s="4">
        <f>IF($I19="",0,MATCH($I19,※編集不可※選択項目!$D$2:$D$4,0))</f>
        <v>0</v>
      </c>
      <c r="AB19" s="4">
        <f>IF($J19="",0,MATCH($J19,※編集不可※選択項目!$E$2:$E$4,0))</f>
        <v>0</v>
      </c>
      <c r="AC19" s="4">
        <f>IF($AA19=0,0,INDEX(※編集不可※選択項目!$F$8:$F$10,MATCH($AA19&amp;"-"&amp;$AB19,※編集不可※選択項目!$B$8:$B$10,0)))</f>
        <v>0</v>
      </c>
      <c r="AD19" s="16">
        <f t="shared" si="10"/>
        <v>0</v>
      </c>
      <c r="AE19" s="16">
        <f t="shared" si="1"/>
        <v>0</v>
      </c>
      <c r="AF19" s="16" t="str">
        <f t="shared" si="11"/>
        <v/>
      </c>
      <c r="AG19" s="4">
        <f t="shared" si="12"/>
        <v>0</v>
      </c>
      <c r="AH19" s="4">
        <f t="shared" si="13"/>
        <v>0</v>
      </c>
    </row>
    <row r="20" spans="1:34" s="3" customFormat="1" ht="33" customHeight="1" x14ac:dyDescent="0.2">
      <c r="A20" s="23">
        <f t="shared" si="2"/>
        <v>9</v>
      </c>
      <c r="B20" s="24" t="str">
        <f t="shared" si="3"/>
        <v/>
      </c>
      <c r="C20" s="62"/>
      <c r="D20" s="69" t="str">
        <f t="shared" si="4"/>
        <v/>
      </c>
      <c r="E20" s="69" t="str">
        <f t="shared" si="5"/>
        <v/>
      </c>
      <c r="F20" s="8"/>
      <c r="G20" s="26"/>
      <c r="H20" s="69" t="str">
        <f>IF($C20="","",※編集不可※選択項目!$C$2)</f>
        <v/>
      </c>
      <c r="I20" s="64"/>
      <c r="J20" s="72" t="str" cm="1">
        <f t="array" ref="J20">IFERROR(_xlfn.IFS($AA20=1,"熱源水入口温度：65℃",$AA20=2,"熱源水入口温度：90℃",$AA20=3,"熱源水入口温度：70℃"),"")</f>
        <v/>
      </c>
      <c r="K20" s="9"/>
      <c r="L20" s="9"/>
      <c r="M20" s="9"/>
      <c r="N20" s="21" t="str">
        <f t="shared" si="6"/>
        <v/>
      </c>
      <c r="O20" s="27" t="str">
        <f t="shared" si="7"/>
        <v/>
      </c>
      <c r="P20" s="66"/>
      <c r="Q20" s="8"/>
      <c r="R20" s="132"/>
      <c r="S20" s="137" t="str">
        <f t="shared" si="8"/>
        <v/>
      </c>
      <c r="T20" s="85"/>
      <c r="U20" s="50"/>
      <c r="V20" s="145" t="str">
        <f t="shared" si="9"/>
        <v/>
      </c>
      <c r="W20" s="56"/>
      <c r="X20" s="57"/>
      <c r="Y20" s="58"/>
      <c r="Z20" s="4"/>
      <c r="AA20" s="4">
        <f>IF($I20="",0,MATCH($I20,※編集不可※選択項目!$D$2:$D$4,0))</f>
        <v>0</v>
      </c>
      <c r="AB20" s="4">
        <f>IF($J20="",0,MATCH($J20,※編集不可※選択項目!$E$2:$E$4,0))</f>
        <v>0</v>
      </c>
      <c r="AC20" s="4">
        <f>IF($AA20=0,0,INDEX(※編集不可※選択項目!$F$8:$F$10,MATCH($AA20&amp;"-"&amp;$AB20,※編集不可※選択項目!$B$8:$B$10,0)))</f>
        <v>0</v>
      </c>
      <c r="AD20" s="16">
        <f t="shared" si="10"/>
        <v>0</v>
      </c>
      <c r="AE20" s="16">
        <f t="shared" si="1"/>
        <v>0</v>
      </c>
      <c r="AF20" s="16" t="str">
        <f t="shared" si="11"/>
        <v/>
      </c>
      <c r="AG20" s="4">
        <f t="shared" si="12"/>
        <v>0</v>
      </c>
      <c r="AH20" s="4">
        <f t="shared" si="13"/>
        <v>0</v>
      </c>
    </row>
    <row r="21" spans="1:34" s="3" customFormat="1" ht="33" customHeight="1" x14ac:dyDescent="0.2">
      <c r="A21" s="23">
        <f t="shared" si="2"/>
        <v>10</v>
      </c>
      <c r="B21" s="24" t="str">
        <f t="shared" si="3"/>
        <v/>
      </c>
      <c r="C21" s="62"/>
      <c r="D21" s="69" t="str">
        <f t="shared" si="4"/>
        <v/>
      </c>
      <c r="E21" s="69" t="str">
        <f t="shared" si="5"/>
        <v/>
      </c>
      <c r="F21" s="8"/>
      <c r="G21" s="26"/>
      <c r="H21" s="69" t="str">
        <f>IF($C21="","",※編集不可※選択項目!$C$2)</f>
        <v/>
      </c>
      <c r="I21" s="64"/>
      <c r="J21" s="72" t="str" cm="1">
        <f t="array" ref="J21">IFERROR(_xlfn.IFS($AA21=1,"熱源水入口温度：65℃",$AA21=2,"熱源水入口温度：90℃",$AA21=3,"熱源水入口温度：70℃"),"")</f>
        <v/>
      </c>
      <c r="K21" s="9"/>
      <c r="L21" s="9"/>
      <c r="M21" s="9"/>
      <c r="N21" s="21" t="str">
        <f t="shared" si="6"/>
        <v/>
      </c>
      <c r="O21" s="27" t="str">
        <f t="shared" si="7"/>
        <v/>
      </c>
      <c r="P21" s="66"/>
      <c r="Q21" s="8"/>
      <c r="R21" s="132"/>
      <c r="S21" s="137" t="str">
        <f t="shared" si="8"/>
        <v/>
      </c>
      <c r="T21" s="85"/>
      <c r="U21" s="50"/>
      <c r="V21" s="145" t="str">
        <f t="shared" si="9"/>
        <v/>
      </c>
      <c r="W21" s="56"/>
      <c r="X21" s="57"/>
      <c r="Y21" s="58"/>
      <c r="Z21" s="4"/>
      <c r="AA21" s="4">
        <f>IF($I21="",0,MATCH($I21,※編集不可※選択項目!$D$2:$D$4,0))</f>
        <v>0</v>
      </c>
      <c r="AB21" s="4">
        <f>IF($J21="",0,MATCH($J21,※編集不可※選択項目!$E$2:$E$4,0))</f>
        <v>0</v>
      </c>
      <c r="AC21" s="4">
        <f>IF($AA21=0,0,INDEX(※編集不可※選択項目!$F$8:$F$10,MATCH($AA21&amp;"-"&amp;$AB21,※編集不可※選択項目!$B$8:$B$10,0)))</f>
        <v>0</v>
      </c>
      <c r="AD21" s="16">
        <f t="shared" si="10"/>
        <v>0</v>
      </c>
      <c r="AE21" s="16">
        <f t="shared" si="1"/>
        <v>0</v>
      </c>
      <c r="AF21" s="16" t="str">
        <f t="shared" si="11"/>
        <v/>
      </c>
      <c r="AG21" s="4">
        <f t="shared" si="12"/>
        <v>0</v>
      </c>
      <c r="AH21" s="4">
        <f t="shared" si="13"/>
        <v>0</v>
      </c>
    </row>
    <row r="22" spans="1:34" s="3" customFormat="1" ht="33" customHeight="1" x14ac:dyDescent="0.2">
      <c r="A22" s="23">
        <f t="shared" si="2"/>
        <v>11</v>
      </c>
      <c r="B22" s="24" t="str">
        <f t="shared" si="3"/>
        <v/>
      </c>
      <c r="C22" s="62"/>
      <c r="D22" s="69" t="str">
        <f t="shared" si="4"/>
        <v/>
      </c>
      <c r="E22" s="69" t="str">
        <f t="shared" si="5"/>
        <v/>
      </c>
      <c r="F22" s="8"/>
      <c r="G22" s="26"/>
      <c r="H22" s="69" t="str">
        <f>IF($C22="","",※編集不可※選択項目!$C$2)</f>
        <v/>
      </c>
      <c r="I22" s="64"/>
      <c r="J22" s="72" t="str" cm="1">
        <f t="array" ref="J22">IFERROR(_xlfn.IFS($AA22=1,"熱源水入口温度：65℃",$AA22=2,"熱源水入口温度：90℃",$AA22=3,"熱源水入口温度：70℃"),"")</f>
        <v/>
      </c>
      <c r="K22" s="9"/>
      <c r="L22" s="9"/>
      <c r="M22" s="9"/>
      <c r="N22" s="21" t="str">
        <f t="shared" si="6"/>
        <v/>
      </c>
      <c r="O22" s="27" t="str">
        <f t="shared" si="7"/>
        <v/>
      </c>
      <c r="P22" s="66"/>
      <c r="Q22" s="8"/>
      <c r="R22" s="132"/>
      <c r="S22" s="137" t="str">
        <f t="shared" si="8"/>
        <v/>
      </c>
      <c r="T22" s="85"/>
      <c r="U22" s="50"/>
      <c r="V22" s="145" t="str">
        <f t="shared" si="9"/>
        <v/>
      </c>
      <c r="W22" s="56"/>
      <c r="X22" s="57"/>
      <c r="Y22" s="58"/>
      <c r="Z22" s="4"/>
      <c r="AA22" s="4">
        <f>IF($I22="",0,MATCH($I22,※編集不可※選択項目!$D$2:$D$4,0))</f>
        <v>0</v>
      </c>
      <c r="AB22" s="4">
        <f>IF($J22="",0,MATCH($J22,※編集不可※選択項目!$E$2:$E$4,0))</f>
        <v>0</v>
      </c>
      <c r="AC22" s="4">
        <f>IF($AA22=0,0,INDEX(※編集不可※選択項目!$F$8:$F$10,MATCH($AA22&amp;"-"&amp;$AB22,※編集不可※選択項目!$B$8:$B$10,0)))</f>
        <v>0</v>
      </c>
      <c r="AD22" s="16">
        <f t="shared" si="10"/>
        <v>0</v>
      </c>
      <c r="AE22" s="16">
        <f t="shared" si="1"/>
        <v>0</v>
      </c>
      <c r="AF22" s="16" t="str">
        <f t="shared" si="11"/>
        <v/>
      </c>
      <c r="AG22" s="4">
        <f t="shared" si="12"/>
        <v>0</v>
      </c>
      <c r="AH22" s="4">
        <f t="shared" si="13"/>
        <v>0</v>
      </c>
    </row>
    <row r="23" spans="1:34" s="3" customFormat="1" ht="33" customHeight="1" x14ac:dyDescent="0.2">
      <c r="A23" s="23">
        <f t="shared" si="2"/>
        <v>12</v>
      </c>
      <c r="B23" s="24" t="str">
        <f t="shared" si="3"/>
        <v/>
      </c>
      <c r="C23" s="62"/>
      <c r="D23" s="69" t="str">
        <f t="shared" si="4"/>
        <v/>
      </c>
      <c r="E23" s="69" t="str">
        <f t="shared" si="5"/>
        <v/>
      </c>
      <c r="F23" s="8"/>
      <c r="G23" s="26"/>
      <c r="H23" s="69" t="str">
        <f>IF($C23="","",※編集不可※選択項目!$C$2)</f>
        <v/>
      </c>
      <c r="I23" s="64"/>
      <c r="J23" s="72" t="str" cm="1">
        <f t="array" ref="J23">IFERROR(_xlfn.IFS($AA23=1,"熱源水入口温度：65℃",$AA23=2,"熱源水入口温度：90℃",$AA23=3,"熱源水入口温度：70℃"),"")</f>
        <v/>
      </c>
      <c r="K23" s="9"/>
      <c r="L23" s="9"/>
      <c r="M23" s="9"/>
      <c r="N23" s="21" t="str">
        <f t="shared" si="6"/>
        <v/>
      </c>
      <c r="O23" s="27" t="str">
        <f t="shared" si="7"/>
        <v/>
      </c>
      <c r="P23" s="66"/>
      <c r="Q23" s="8"/>
      <c r="R23" s="132"/>
      <c r="S23" s="137" t="str">
        <f t="shared" si="8"/>
        <v/>
      </c>
      <c r="T23" s="85"/>
      <c r="U23" s="50"/>
      <c r="V23" s="145" t="str">
        <f t="shared" si="9"/>
        <v/>
      </c>
      <c r="W23" s="56"/>
      <c r="X23" s="57"/>
      <c r="Y23" s="58"/>
      <c r="Z23" s="4"/>
      <c r="AA23" s="4">
        <f>IF($I23="",0,MATCH($I23,※編集不可※選択項目!$D$2:$D$4,0))</f>
        <v>0</v>
      </c>
      <c r="AB23" s="4">
        <f>IF($J23="",0,MATCH($J23,※編集不可※選択項目!$E$2:$E$4,0))</f>
        <v>0</v>
      </c>
      <c r="AC23" s="4">
        <f>IF($AA23=0,0,INDEX(※編集不可※選択項目!$F$8:$F$10,MATCH($AA23&amp;"-"&amp;$AB23,※編集不可※選択項目!$B$8:$B$10,0)))</f>
        <v>0</v>
      </c>
      <c r="AD23" s="16">
        <f t="shared" si="10"/>
        <v>0</v>
      </c>
      <c r="AE23" s="16">
        <f t="shared" si="1"/>
        <v>0</v>
      </c>
      <c r="AF23" s="16" t="str">
        <f t="shared" si="11"/>
        <v/>
      </c>
      <c r="AG23" s="4">
        <f t="shared" si="12"/>
        <v>0</v>
      </c>
      <c r="AH23" s="4">
        <f t="shared" si="13"/>
        <v>0</v>
      </c>
    </row>
    <row r="24" spans="1:34" s="3" customFormat="1" ht="33" customHeight="1" x14ac:dyDescent="0.2">
      <c r="A24" s="23">
        <f t="shared" si="2"/>
        <v>13</v>
      </c>
      <c r="B24" s="24" t="str">
        <f t="shared" si="3"/>
        <v/>
      </c>
      <c r="C24" s="62"/>
      <c r="D24" s="69" t="str">
        <f t="shared" si="4"/>
        <v/>
      </c>
      <c r="E24" s="69" t="str">
        <f t="shared" si="5"/>
        <v/>
      </c>
      <c r="F24" s="8"/>
      <c r="G24" s="26"/>
      <c r="H24" s="69" t="str">
        <f>IF($C24="","",※編集不可※選択項目!$C$2)</f>
        <v/>
      </c>
      <c r="I24" s="64"/>
      <c r="J24" s="72" t="str" cm="1">
        <f t="array" ref="J24">IFERROR(_xlfn.IFS($AA24=1,"熱源水入口温度：65℃",$AA24=2,"熱源水入口温度：90℃",$AA24=3,"熱源水入口温度：70℃"),"")</f>
        <v/>
      </c>
      <c r="K24" s="9"/>
      <c r="L24" s="9"/>
      <c r="M24" s="9"/>
      <c r="N24" s="21" t="str">
        <f t="shared" si="6"/>
        <v/>
      </c>
      <c r="O24" s="27" t="str">
        <f t="shared" si="7"/>
        <v/>
      </c>
      <c r="P24" s="66"/>
      <c r="Q24" s="8"/>
      <c r="R24" s="132"/>
      <c r="S24" s="137" t="str">
        <f t="shared" si="8"/>
        <v/>
      </c>
      <c r="T24" s="85"/>
      <c r="U24" s="50"/>
      <c r="V24" s="145" t="str">
        <f t="shared" si="9"/>
        <v/>
      </c>
      <c r="W24" s="56"/>
      <c r="X24" s="57"/>
      <c r="Y24" s="58"/>
      <c r="Z24" s="4"/>
      <c r="AA24" s="4">
        <f>IF($I24="",0,MATCH($I24,※編集不可※選択項目!$D$2:$D$4,0))</f>
        <v>0</v>
      </c>
      <c r="AB24" s="4">
        <f>IF($J24="",0,MATCH($J24,※編集不可※選択項目!$E$2:$E$4,0))</f>
        <v>0</v>
      </c>
      <c r="AC24" s="4">
        <f>IF($AA24=0,0,INDEX(※編集不可※選択項目!$F$8:$F$10,MATCH($AA24&amp;"-"&amp;$AB24,※編集不可※選択項目!$B$8:$B$10,0)))</f>
        <v>0</v>
      </c>
      <c r="AD24" s="16">
        <f t="shared" si="10"/>
        <v>0</v>
      </c>
      <c r="AE24" s="16">
        <f t="shared" si="1"/>
        <v>0</v>
      </c>
      <c r="AF24" s="16" t="str">
        <f t="shared" si="11"/>
        <v/>
      </c>
      <c r="AG24" s="4">
        <f t="shared" si="12"/>
        <v>0</v>
      </c>
      <c r="AH24" s="4">
        <f t="shared" si="13"/>
        <v>0</v>
      </c>
    </row>
    <row r="25" spans="1:34" s="3" customFormat="1" ht="33" customHeight="1" x14ac:dyDescent="0.2">
      <c r="A25" s="23">
        <f t="shared" si="2"/>
        <v>14</v>
      </c>
      <c r="B25" s="24" t="str">
        <f t="shared" si="3"/>
        <v/>
      </c>
      <c r="C25" s="62"/>
      <c r="D25" s="69" t="str">
        <f t="shared" si="4"/>
        <v/>
      </c>
      <c r="E25" s="69" t="str">
        <f t="shared" si="5"/>
        <v/>
      </c>
      <c r="F25" s="8"/>
      <c r="G25" s="26"/>
      <c r="H25" s="69" t="str">
        <f>IF($C25="","",※編集不可※選択項目!$C$2)</f>
        <v/>
      </c>
      <c r="I25" s="64"/>
      <c r="J25" s="72" t="str" cm="1">
        <f t="array" ref="J25">IFERROR(_xlfn.IFS($AA25=1,"熱源水入口温度：65℃",$AA25=2,"熱源水入口温度：90℃",$AA25=3,"熱源水入口温度：70℃"),"")</f>
        <v/>
      </c>
      <c r="K25" s="9"/>
      <c r="L25" s="9"/>
      <c r="M25" s="9"/>
      <c r="N25" s="21" t="str">
        <f t="shared" si="6"/>
        <v/>
      </c>
      <c r="O25" s="27" t="str">
        <f t="shared" si="7"/>
        <v/>
      </c>
      <c r="P25" s="66"/>
      <c r="Q25" s="8"/>
      <c r="R25" s="132"/>
      <c r="S25" s="137" t="str">
        <f t="shared" si="8"/>
        <v/>
      </c>
      <c r="T25" s="85"/>
      <c r="U25" s="50"/>
      <c r="V25" s="145" t="str">
        <f t="shared" si="9"/>
        <v/>
      </c>
      <c r="W25" s="56"/>
      <c r="X25" s="57"/>
      <c r="Y25" s="58"/>
      <c r="Z25" s="4"/>
      <c r="AA25" s="4">
        <f>IF($I25="",0,MATCH($I25,※編集不可※選択項目!$D$2:$D$4,0))</f>
        <v>0</v>
      </c>
      <c r="AB25" s="4">
        <f>IF($J25="",0,MATCH($J25,※編集不可※選択項目!$E$2:$E$4,0))</f>
        <v>0</v>
      </c>
      <c r="AC25" s="4">
        <f>IF($AA25=0,0,INDEX(※編集不可※選択項目!$F$8:$F$10,MATCH($AA25&amp;"-"&amp;$AB25,※編集不可※選択項目!$B$8:$B$10,0)))</f>
        <v>0</v>
      </c>
      <c r="AD25" s="16">
        <f t="shared" si="10"/>
        <v>0</v>
      </c>
      <c r="AE25" s="16">
        <f t="shared" si="1"/>
        <v>0</v>
      </c>
      <c r="AF25" s="16" t="str">
        <f t="shared" si="11"/>
        <v/>
      </c>
      <c r="AG25" s="4">
        <f t="shared" si="12"/>
        <v>0</v>
      </c>
      <c r="AH25" s="4">
        <f t="shared" si="13"/>
        <v>0</v>
      </c>
    </row>
    <row r="26" spans="1:34" s="3" customFormat="1" ht="33" customHeight="1" x14ac:dyDescent="0.2">
      <c r="A26" s="23">
        <f t="shared" si="2"/>
        <v>15</v>
      </c>
      <c r="B26" s="24" t="str">
        <f t="shared" si="3"/>
        <v/>
      </c>
      <c r="C26" s="62"/>
      <c r="D26" s="69" t="str">
        <f t="shared" si="4"/>
        <v/>
      </c>
      <c r="E26" s="69" t="str">
        <f t="shared" si="5"/>
        <v/>
      </c>
      <c r="F26" s="8"/>
      <c r="G26" s="26"/>
      <c r="H26" s="69" t="str">
        <f>IF($C26="","",※編集不可※選択項目!$C$2)</f>
        <v/>
      </c>
      <c r="I26" s="64"/>
      <c r="J26" s="72" t="str" cm="1">
        <f t="array" ref="J26">IFERROR(_xlfn.IFS($AA26=1,"熱源水入口温度：65℃",$AA26=2,"熱源水入口温度：90℃",$AA26=3,"熱源水入口温度：70℃"),"")</f>
        <v/>
      </c>
      <c r="K26" s="9"/>
      <c r="L26" s="9"/>
      <c r="M26" s="9"/>
      <c r="N26" s="21" t="str">
        <f t="shared" si="6"/>
        <v/>
      </c>
      <c r="O26" s="27" t="str">
        <f t="shared" si="7"/>
        <v/>
      </c>
      <c r="P26" s="66"/>
      <c r="Q26" s="8"/>
      <c r="R26" s="132"/>
      <c r="S26" s="137" t="str">
        <f t="shared" si="8"/>
        <v/>
      </c>
      <c r="T26" s="85"/>
      <c r="U26" s="50"/>
      <c r="V26" s="145" t="str">
        <f t="shared" si="9"/>
        <v/>
      </c>
      <c r="W26" s="56"/>
      <c r="X26" s="57"/>
      <c r="Y26" s="58"/>
      <c r="Z26" s="4"/>
      <c r="AA26" s="4">
        <f>IF($I26="",0,MATCH($I26,※編集不可※選択項目!$D$2:$D$4,0))</f>
        <v>0</v>
      </c>
      <c r="AB26" s="4">
        <f>IF($J26="",0,MATCH($J26,※編集不可※選択項目!$E$2:$E$4,0))</f>
        <v>0</v>
      </c>
      <c r="AC26" s="4">
        <f>IF($AA26=0,0,INDEX(※編集不可※選択項目!$F$8:$F$10,MATCH($AA26&amp;"-"&amp;$AB26,※編集不可※選択項目!$B$8:$B$10,0)))</f>
        <v>0</v>
      </c>
      <c r="AD26" s="16">
        <f t="shared" si="10"/>
        <v>0</v>
      </c>
      <c r="AE26" s="16">
        <f t="shared" si="1"/>
        <v>0</v>
      </c>
      <c r="AF26" s="16" t="str">
        <f t="shared" si="11"/>
        <v/>
      </c>
      <c r="AG26" s="4">
        <f t="shared" si="12"/>
        <v>0</v>
      </c>
      <c r="AH26" s="4">
        <f t="shared" si="13"/>
        <v>0</v>
      </c>
    </row>
    <row r="27" spans="1:34" s="3" customFormat="1" ht="33" customHeight="1" x14ac:dyDescent="0.2">
      <c r="A27" s="23">
        <f t="shared" si="2"/>
        <v>16</v>
      </c>
      <c r="B27" s="24" t="str">
        <f t="shared" si="3"/>
        <v/>
      </c>
      <c r="C27" s="62"/>
      <c r="D27" s="69" t="str">
        <f t="shared" si="4"/>
        <v/>
      </c>
      <c r="E27" s="69" t="str">
        <f t="shared" si="5"/>
        <v/>
      </c>
      <c r="F27" s="8"/>
      <c r="G27" s="26"/>
      <c r="H27" s="69" t="str">
        <f>IF($C27="","",※編集不可※選択項目!$C$2)</f>
        <v/>
      </c>
      <c r="I27" s="64"/>
      <c r="J27" s="72" t="str" cm="1">
        <f t="array" ref="J27">IFERROR(_xlfn.IFS($AA27=1,"熱源水入口温度：65℃",$AA27=2,"熱源水入口温度：90℃",$AA27=3,"熱源水入口温度：70℃"),"")</f>
        <v/>
      </c>
      <c r="K27" s="9"/>
      <c r="L27" s="9"/>
      <c r="M27" s="9"/>
      <c r="N27" s="21" t="str">
        <f t="shared" si="6"/>
        <v/>
      </c>
      <c r="O27" s="27" t="str">
        <f t="shared" si="7"/>
        <v/>
      </c>
      <c r="P27" s="66"/>
      <c r="Q27" s="8"/>
      <c r="R27" s="132"/>
      <c r="S27" s="137" t="str">
        <f t="shared" si="8"/>
        <v/>
      </c>
      <c r="T27" s="85"/>
      <c r="U27" s="50"/>
      <c r="V27" s="145" t="str">
        <f t="shared" si="9"/>
        <v/>
      </c>
      <c r="W27" s="56"/>
      <c r="X27" s="57"/>
      <c r="Y27" s="58"/>
      <c r="Z27" s="4"/>
      <c r="AA27" s="4">
        <f>IF($I27="",0,MATCH($I27,※編集不可※選択項目!$D$2:$D$4,0))</f>
        <v>0</v>
      </c>
      <c r="AB27" s="4">
        <f>IF($J27="",0,MATCH($J27,※編集不可※選択項目!$E$2:$E$4,0))</f>
        <v>0</v>
      </c>
      <c r="AC27" s="4">
        <f>IF($AA27=0,0,INDEX(※編集不可※選択項目!$F$8:$F$10,MATCH($AA27&amp;"-"&amp;$AB27,※編集不可※選択項目!$B$8:$B$10,0)))</f>
        <v>0</v>
      </c>
      <c r="AD27" s="16">
        <f t="shared" si="10"/>
        <v>0</v>
      </c>
      <c r="AE27" s="16">
        <f t="shared" si="1"/>
        <v>0</v>
      </c>
      <c r="AF27" s="16" t="str">
        <f t="shared" si="11"/>
        <v/>
      </c>
      <c r="AG27" s="4">
        <f t="shared" si="12"/>
        <v>0</v>
      </c>
      <c r="AH27" s="4">
        <f t="shared" si="13"/>
        <v>0</v>
      </c>
    </row>
    <row r="28" spans="1:34" s="3" customFormat="1" ht="33" customHeight="1" x14ac:dyDescent="0.2">
      <c r="A28" s="23">
        <f t="shared" si="2"/>
        <v>17</v>
      </c>
      <c r="B28" s="24" t="str">
        <f t="shared" si="3"/>
        <v/>
      </c>
      <c r="C28" s="62"/>
      <c r="D28" s="69" t="str">
        <f t="shared" si="4"/>
        <v/>
      </c>
      <c r="E28" s="69" t="str">
        <f t="shared" si="5"/>
        <v/>
      </c>
      <c r="F28" s="8"/>
      <c r="G28" s="26"/>
      <c r="H28" s="69" t="str">
        <f>IF($C28="","",※編集不可※選択項目!$C$2)</f>
        <v/>
      </c>
      <c r="I28" s="9"/>
      <c r="J28" s="72" t="str" cm="1">
        <f t="array" ref="J28">IFERROR(_xlfn.IFS($AA28=1,"熱源水入口温度：65℃",$AA28=2,"熱源水入口温度：90℃",$AA28=3,"熱源水入口温度：70℃"),"")</f>
        <v/>
      </c>
      <c r="K28" s="9"/>
      <c r="L28" s="9"/>
      <c r="M28" s="9"/>
      <c r="N28" s="21" t="str">
        <f t="shared" si="6"/>
        <v/>
      </c>
      <c r="O28" s="27" t="str">
        <f t="shared" si="7"/>
        <v/>
      </c>
      <c r="P28" s="66"/>
      <c r="Q28" s="8"/>
      <c r="R28" s="132"/>
      <c r="S28" s="137" t="str">
        <f t="shared" si="8"/>
        <v/>
      </c>
      <c r="T28" s="85"/>
      <c r="U28" s="50"/>
      <c r="V28" s="145" t="str">
        <f t="shared" si="9"/>
        <v/>
      </c>
      <c r="W28" s="56"/>
      <c r="X28" s="57"/>
      <c r="Y28" s="58"/>
      <c r="Z28" s="4"/>
      <c r="AA28" s="4">
        <f>IF($I28="",0,MATCH($I28,※編集不可※選択項目!$D$2:$D$4,0))</f>
        <v>0</v>
      </c>
      <c r="AB28" s="4">
        <f>IF($J28="",0,MATCH($J28,※編集不可※選択項目!$E$2:$E$4,0))</f>
        <v>0</v>
      </c>
      <c r="AC28" s="4">
        <f>IF($AA28=0,0,INDEX(※編集不可※選択項目!$F$8:$F$10,MATCH($AA28&amp;"-"&amp;$AB28,※編集不可※選択項目!$B$8:$B$10,0)))</f>
        <v>0</v>
      </c>
      <c r="AD28" s="16">
        <f t="shared" si="10"/>
        <v>0</v>
      </c>
      <c r="AE28" s="16">
        <f t="shared" si="1"/>
        <v>0</v>
      </c>
      <c r="AF28" s="16" t="str">
        <f t="shared" si="11"/>
        <v/>
      </c>
      <c r="AG28" s="4">
        <f t="shared" si="12"/>
        <v>0</v>
      </c>
      <c r="AH28" s="4">
        <f t="shared" si="13"/>
        <v>0</v>
      </c>
    </row>
    <row r="29" spans="1:34" s="3" customFormat="1" ht="33" customHeight="1" x14ac:dyDescent="0.2">
      <c r="A29" s="23">
        <f t="shared" si="2"/>
        <v>18</v>
      </c>
      <c r="B29" s="24" t="str">
        <f t="shared" si="3"/>
        <v/>
      </c>
      <c r="C29" s="62"/>
      <c r="D29" s="69" t="str">
        <f t="shared" si="4"/>
        <v/>
      </c>
      <c r="E29" s="69" t="str">
        <f t="shared" si="5"/>
        <v/>
      </c>
      <c r="F29" s="8"/>
      <c r="G29" s="26"/>
      <c r="H29" s="69" t="str">
        <f>IF($C29="","",※編集不可※選択項目!$C$2)</f>
        <v/>
      </c>
      <c r="I29" s="9"/>
      <c r="J29" s="72" t="str" cm="1">
        <f t="array" ref="J29">IFERROR(_xlfn.IFS($AA29=1,"熱源水入口温度：65℃",$AA29=2,"熱源水入口温度：90℃",$AA29=3,"熱源水入口温度：70℃"),"")</f>
        <v/>
      </c>
      <c r="K29" s="9"/>
      <c r="L29" s="9"/>
      <c r="M29" s="9"/>
      <c r="N29" s="21" t="str">
        <f t="shared" si="6"/>
        <v/>
      </c>
      <c r="O29" s="27" t="str">
        <f t="shared" si="7"/>
        <v/>
      </c>
      <c r="P29" s="66"/>
      <c r="Q29" s="8"/>
      <c r="R29" s="132"/>
      <c r="S29" s="137" t="str">
        <f t="shared" si="8"/>
        <v/>
      </c>
      <c r="T29" s="85"/>
      <c r="U29" s="50"/>
      <c r="V29" s="145" t="str">
        <f t="shared" si="9"/>
        <v/>
      </c>
      <c r="W29" s="56"/>
      <c r="X29" s="57"/>
      <c r="Y29" s="58"/>
      <c r="Z29" s="4"/>
      <c r="AA29" s="4">
        <f>IF($I29="",0,MATCH($I29,※編集不可※選択項目!$D$2:$D$4,0))</f>
        <v>0</v>
      </c>
      <c r="AB29" s="4">
        <f>IF($J29="",0,MATCH($J29,※編集不可※選択項目!$E$2:$E$4,0))</f>
        <v>0</v>
      </c>
      <c r="AC29" s="4">
        <f>IF($AA29=0,0,INDEX(※編集不可※選択項目!$F$8:$F$10,MATCH($AA29&amp;"-"&amp;$AB29,※編集不可※選択項目!$B$8:$B$10,0)))</f>
        <v>0</v>
      </c>
      <c r="AD29" s="16">
        <f t="shared" si="10"/>
        <v>0</v>
      </c>
      <c r="AE29" s="16">
        <f t="shared" si="1"/>
        <v>0</v>
      </c>
      <c r="AF29" s="16" t="str">
        <f t="shared" si="11"/>
        <v/>
      </c>
      <c r="AG29" s="4">
        <f t="shared" si="12"/>
        <v>0</v>
      </c>
      <c r="AH29" s="4">
        <f t="shared" si="13"/>
        <v>0</v>
      </c>
    </row>
    <row r="30" spans="1:34" s="3" customFormat="1" ht="33" customHeight="1" x14ac:dyDescent="0.2">
      <c r="A30" s="23">
        <f t="shared" si="2"/>
        <v>19</v>
      </c>
      <c r="B30" s="24" t="str">
        <f t="shared" si="3"/>
        <v/>
      </c>
      <c r="C30" s="62"/>
      <c r="D30" s="69" t="str">
        <f t="shared" si="4"/>
        <v/>
      </c>
      <c r="E30" s="69" t="str">
        <f t="shared" si="5"/>
        <v/>
      </c>
      <c r="F30" s="8"/>
      <c r="G30" s="26"/>
      <c r="H30" s="69" t="str">
        <f>IF($C30="","",※編集不可※選択項目!$C$2)</f>
        <v/>
      </c>
      <c r="I30" s="9"/>
      <c r="J30" s="72" t="str" cm="1">
        <f t="array" ref="J30">IFERROR(_xlfn.IFS($AA30=1,"熱源水入口温度：65℃",$AA30=2,"熱源水入口温度：90℃",$AA30=3,"熱源水入口温度：70℃"),"")</f>
        <v/>
      </c>
      <c r="K30" s="9"/>
      <c r="L30" s="9"/>
      <c r="M30" s="9"/>
      <c r="N30" s="21" t="str">
        <f t="shared" si="6"/>
        <v/>
      </c>
      <c r="O30" s="27" t="str">
        <f t="shared" si="7"/>
        <v/>
      </c>
      <c r="P30" s="66"/>
      <c r="Q30" s="8"/>
      <c r="R30" s="132"/>
      <c r="S30" s="137" t="str">
        <f t="shared" si="8"/>
        <v/>
      </c>
      <c r="T30" s="85"/>
      <c r="U30" s="50"/>
      <c r="V30" s="145" t="str">
        <f t="shared" si="9"/>
        <v/>
      </c>
      <c r="W30" s="56"/>
      <c r="X30" s="57"/>
      <c r="Y30" s="58"/>
      <c r="Z30" s="4"/>
      <c r="AA30" s="4">
        <f>IF($I30="",0,MATCH($I30,※編集不可※選択項目!$D$2:$D$4,0))</f>
        <v>0</v>
      </c>
      <c r="AB30" s="4">
        <f>IF($J30="",0,MATCH($J30,※編集不可※選択項目!$E$2:$E$4,0))</f>
        <v>0</v>
      </c>
      <c r="AC30" s="4">
        <f>IF($AA30=0,0,INDEX(※編集不可※選択項目!$F$8:$F$10,MATCH($AA30&amp;"-"&amp;$AB30,※編集不可※選択項目!$B$8:$B$10,0)))</f>
        <v>0</v>
      </c>
      <c r="AD30" s="16">
        <f t="shared" si="10"/>
        <v>0</v>
      </c>
      <c r="AE30" s="16">
        <f t="shared" si="1"/>
        <v>0</v>
      </c>
      <c r="AF30" s="16" t="str">
        <f t="shared" si="11"/>
        <v/>
      </c>
      <c r="AG30" s="4">
        <f t="shared" si="12"/>
        <v>0</v>
      </c>
      <c r="AH30" s="4">
        <f t="shared" si="13"/>
        <v>0</v>
      </c>
    </row>
    <row r="31" spans="1:34" s="3" customFormat="1" ht="33" customHeight="1" x14ac:dyDescent="0.2">
      <c r="A31" s="23">
        <f t="shared" si="2"/>
        <v>20</v>
      </c>
      <c r="B31" s="24" t="str">
        <f t="shared" si="3"/>
        <v/>
      </c>
      <c r="C31" s="62"/>
      <c r="D31" s="69" t="str">
        <f t="shared" si="4"/>
        <v/>
      </c>
      <c r="E31" s="69" t="str">
        <f t="shared" si="5"/>
        <v/>
      </c>
      <c r="F31" s="8"/>
      <c r="G31" s="26"/>
      <c r="H31" s="69" t="str">
        <f>IF($C31="","",※編集不可※選択項目!$C$2)</f>
        <v/>
      </c>
      <c r="I31" s="9"/>
      <c r="J31" s="72" t="str" cm="1">
        <f t="array" ref="J31">IFERROR(_xlfn.IFS($AA31=1,"熱源水入口温度：65℃",$AA31=2,"熱源水入口温度：90℃",$AA31=3,"熱源水入口温度：70℃"),"")</f>
        <v/>
      </c>
      <c r="K31" s="9"/>
      <c r="L31" s="9"/>
      <c r="M31" s="9"/>
      <c r="N31" s="21" t="str">
        <f t="shared" si="6"/>
        <v/>
      </c>
      <c r="O31" s="27" t="str">
        <f t="shared" si="7"/>
        <v/>
      </c>
      <c r="P31" s="66"/>
      <c r="Q31" s="8"/>
      <c r="R31" s="132"/>
      <c r="S31" s="137" t="str">
        <f t="shared" si="8"/>
        <v/>
      </c>
      <c r="T31" s="85"/>
      <c r="U31" s="50"/>
      <c r="V31" s="145" t="str">
        <f t="shared" si="9"/>
        <v/>
      </c>
      <c r="W31" s="56"/>
      <c r="X31" s="57"/>
      <c r="Y31" s="58"/>
      <c r="Z31" s="4"/>
      <c r="AA31" s="4">
        <f>IF($I31="",0,MATCH($I31,※編集不可※選択項目!$D$2:$D$4,0))</f>
        <v>0</v>
      </c>
      <c r="AB31" s="4">
        <f>IF($J31="",0,MATCH($J31,※編集不可※選択項目!$E$2:$E$4,0))</f>
        <v>0</v>
      </c>
      <c r="AC31" s="4">
        <f>IF($AA31=0,0,INDEX(※編集不可※選択項目!$F$8:$F$10,MATCH($AA31&amp;"-"&amp;$AB31,※編集不可※選択項目!$B$8:$B$10,0)))</f>
        <v>0</v>
      </c>
      <c r="AD31" s="16">
        <f t="shared" si="10"/>
        <v>0</v>
      </c>
      <c r="AE31" s="16">
        <f t="shared" si="1"/>
        <v>0</v>
      </c>
      <c r="AF31" s="16" t="str">
        <f t="shared" si="11"/>
        <v/>
      </c>
      <c r="AG31" s="4">
        <f t="shared" si="12"/>
        <v>0</v>
      </c>
      <c r="AH31" s="4">
        <f t="shared" si="13"/>
        <v>0</v>
      </c>
    </row>
    <row r="32" spans="1:34" s="3" customFormat="1" ht="33" customHeight="1" x14ac:dyDescent="0.2">
      <c r="A32" s="23">
        <f t="shared" si="2"/>
        <v>21</v>
      </c>
      <c r="B32" s="24" t="str">
        <f t="shared" si="3"/>
        <v/>
      </c>
      <c r="C32" s="62"/>
      <c r="D32" s="69" t="str">
        <f t="shared" si="4"/>
        <v/>
      </c>
      <c r="E32" s="69" t="str">
        <f t="shared" si="5"/>
        <v/>
      </c>
      <c r="F32" s="8"/>
      <c r="G32" s="26"/>
      <c r="H32" s="69" t="str">
        <f>IF($C32="","",※編集不可※選択項目!$C$2)</f>
        <v/>
      </c>
      <c r="I32" s="9"/>
      <c r="J32" s="72" t="str" cm="1">
        <f t="array" ref="J32">IFERROR(_xlfn.IFS($AA32=1,"熱源水入口温度：65℃",$AA32=2,"熱源水入口温度：90℃",$AA32=3,"熱源水入口温度：70℃"),"")</f>
        <v/>
      </c>
      <c r="K32" s="9"/>
      <c r="L32" s="9"/>
      <c r="M32" s="9"/>
      <c r="N32" s="21" t="str">
        <f t="shared" si="6"/>
        <v/>
      </c>
      <c r="O32" s="27" t="str">
        <f t="shared" si="7"/>
        <v/>
      </c>
      <c r="P32" s="66"/>
      <c r="Q32" s="8"/>
      <c r="R32" s="132"/>
      <c r="S32" s="137" t="str">
        <f t="shared" si="8"/>
        <v/>
      </c>
      <c r="T32" s="85"/>
      <c r="U32" s="50"/>
      <c r="V32" s="145" t="str">
        <f t="shared" si="9"/>
        <v/>
      </c>
      <c r="W32" s="56"/>
      <c r="X32" s="57"/>
      <c r="Y32" s="58"/>
      <c r="Z32" s="4"/>
      <c r="AA32" s="4">
        <f>IF($I32="",0,MATCH($I32,※編集不可※選択項目!$D$2:$D$4,0))</f>
        <v>0</v>
      </c>
      <c r="AB32" s="4">
        <f>IF($J32="",0,MATCH($J32,※編集不可※選択項目!$E$2:$E$4,0))</f>
        <v>0</v>
      </c>
      <c r="AC32" s="4">
        <f>IF($AA32=0,0,INDEX(※編集不可※選択項目!$F$8:$F$10,MATCH($AA32&amp;"-"&amp;$AB32,※編集不可※選択項目!$B$8:$B$10,0)))</f>
        <v>0</v>
      </c>
      <c r="AD32" s="16">
        <f t="shared" si="10"/>
        <v>0</v>
      </c>
      <c r="AE32" s="16">
        <f t="shared" si="1"/>
        <v>0</v>
      </c>
      <c r="AF32" s="16" t="str">
        <f t="shared" si="11"/>
        <v/>
      </c>
      <c r="AG32" s="4">
        <f t="shared" si="12"/>
        <v>0</v>
      </c>
      <c r="AH32" s="4">
        <f t="shared" si="13"/>
        <v>0</v>
      </c>
    </row>
    <row r="33" spans="1:34" s="3" customFormat="1" ht="33" customHeight="1" x14ac:dyDescent="0.2">
      <c r="A33" s="23">
        <f t="shared" si="2"/>
        <v>22</v>
      </c>
      <c r="B33" s="24" t="str">
        <f t="shared" si="3"/>
        <v/>
      </c>
      <c r="C33" s="62"/>
      <c r="D33" s="69" t="str">
        <f t="shared" si="4"/>
        <v/>
      </c>
      <c r="E33" s="69" t="str">
        <f t="shared" si="5"/>
        <v/>
      </c>
      <c r="F33" s="8"/>
      <c r="G33" s="26"/>
      <c r="H33" s="69" t="str">
        <f>IF($C33="","",※編集不可※選択項目!$C$2)</f>
        <v/>
      </c>
      <c r="I33" s="9"/>
      <c r="J33" s="72" t="str" cm="1">
        <f t="array" ref="J33">IFERROR(_xlfn.IFS($AA33=1,"熱源水入口温度：65℃",$AA33=2,"熱源水入口温度：90℃",$AA33=3,"熱源水入口温度：70℃"),"")</f>
        <v/>
      </c>
      <c r="K33" s="9"/>
      <c r="L33" s="9"/>
      <c r="M33" s="9"/>
      <c r="N33" s="21" t="str">
        <f t="shared" si="6"/>
        <v/>
      </c>
      <c r="O33" s="27" t="str">
        <f t="shared" si="7"/>
        <v/>
      </c>
      <c r="P33" s="66"/>
      <c r="Q33" s="8"/>
      <c r="R33" s="132"/>
      <c r="S33" s="137" t="str">
        <f t="shared" si="8"/>
        <v/>
      </c>
      <c r="T33" s="85"/>
      <c r="U33" s="50"/>
      <c r="V33" s="145" t="str">
        <f t="shared" si="9"/>
        <v/>
      </c>
      <c r="W33" s="56"/>
      <c r="X33" s="57"/>
      <c r="Y33" s="58"/>
      <c r="Z33" s="4"/>
      <c r="AA33" s="4">
        <f>IF($I33="",0,MATCH($I33,※編集不可※選択項目!$D$2:$D$4,0))</f>
        <v>0</v>
      </c>
      <c r="AB33" s="4">
        <f>IF($J33="",0,MATCH($J33,※編集不可※選択項目!$E$2:$E$4,0))</f>
        <v>0</v>
      </c>
      <c r="AC33" s="4">
        <f>IF($AA33=0,0,INDEX(※編集不可※選択項目!$F$8:$F$10,MATCH($AA33&amp;"-"&amp;$AB33,※編集不可※選択項目!$B$8:$B$10,0)))</f>
        <v>0</v>
      </c>
      <c r="AD33" s="16">
        <f t="shared" si="10"/>
        <v>0</v>
      </c>
      <c r="AE33" s="16">
        <f t="shared" si="1"/>
        <v>0</v>
      </c>
      <c r="AF33" s="16" t="str">
        <f t="shared" si="11"/>
        <v/>
      </c>
      <c r="AG33" s="4">
        <f t="shared" si="12"/>
        <v>0</v>
      </c>
      <c r="AH33" s="4">
        <f t="shared" si="13"/>
        <v>0</v>
      </c>
    </row>
    <row r="34" spans="1:34" s="3" customFormat="1" ht="33" customHeight="1" x14ac:dyDescent="0.2">
      <c r="A34" s="23">
        <f t="shared" si="2"/>
        <v>23</v>
      </c>
      <c r="B34" s="24" t="str">
        <f t="shared" si="3"/>
        <v/>
      </c>
      <c r="C34" s="62"/>
      <c r="D34" s="69" t="str">
        <f t="shared" si="4"/>
        <v/>
      </c>
      <c r="E34" s="69" t="str">
        <f t="shared" si="5"/>
        <v/>
      </c>
      <c r="F34" s="8"/>
      <c r="G34" s="26"/>
      <c r="H34" s="69" t="str">
        <f>IF($C34="","",※編集不可※選択項目!$C$2)</f>
        <v/>
      </c>
      <c r="I34" s="9"/>
      <c r="J34" s="72" t="str" cm="1">
        <f t="array" ref="J34">IFERROR(_xlfn.IFS($AA34=1,"熱源水入口温度：65℃",$AA34=2,"熱源水入口温度：90℃",$AA34=3,"熱源水入口温度：70℃"),"")</f>
        <v/>
      </c>
      <c r="K34" s="9"/>
      <c r="L34" s="9"/>
      <c r="M34" s="9"/>
      <c r="N34" s="21" t="str">
        <f t="shared" si="6"/>
        <v/>
      </c>
      <c r="O34" s="27" t="str">
        <f t="shared" si="7"/>
        <v/>
      </c>
      <c r="P34" s="66"/>
      <c r="Q34" s="8"/>
      <c r="R34" s="132"/>
      <c r="S34" s="137" t="str">
        <f t="shared" si="8"/>
        <v/>
      </c>
      <c r="T34" s="85"/>
      <c r="U34" s="50"/>
      <c r="V34" s="145" t="str">
        <f t="shared" si="9"/>
        <v/>
      </c>
      <c r="W34" s="56"/>
      <c r="X34" s="57"/>
      <c r="Y34" s="58"/>
      <c r="Z34" s="4"/>
      <c r="AA34" s="4">
        <f>IF($I34="",0,MATCH($I34,※編集不可※選択項目!$D$2:$D$4,0))</f>
        <v>0</v>
      </c>
      <c r="AB34" s="4">
        <f>IF($J34="",0,MATCH($J34,※編集不可※選択項目!$E$2:$E$4,0))</f>
        <v>0</v>
      </c>
      <c r="AC34" s="4">
        <f>IF($AA34=0,0,INDEX(※編集不可※選択項目!$F$8:$F$10,MATCH($AA34&amp;"-"&amp;$AB34,※編集不可※選択項目!$B$8:$B$10,0)))</f>
        <v>0</v>
      </c>
      <c r="AD34" s="16">
        <f t="shared" si="10"/>
        <v>0</v>
      </c>
      <c r="AE34" s="16">
        <f t="shared" si="1"/>
        <v>0</v>
      </c>
      <c r="AF34" s="16" t="str">
        <f t="shared" si="11"/>
        <v/>
      </c>
      <c r="AG34" s="4">
        <f t="shared" si="12"/>
        <v>0</v>
      </c>
      <c r="AH34" s="4">
        <f t="shared" si="13"/>
        <v>0</v>
      </c>
    </row>
    <row r="35" spans="1:34" s="3" customFormat="1" ht="33" customHeight="1" x14ac:dyDescent="0.2">
      <c r="A35" s="23">
        <f t="shared" si="2"/>
        <v>24</v>
      </c>
      <c r="B35" s="24" t="str">
        <f t="shared" si="3"/>
        <v/>
      </c>
      <c r="C35" s="62"/>
      <c r="D35" s="69" t="str">
        <f t="shared" si="4"/>
        <v/>
      </c>
      <c r="E35" s="69" t="str">
        <f t="shared" si="5"/>
        <v/>
      </c>
      <c r="F35" s="8"/>
      <c r="G35" s="26"/>
      <c r="H35" s="69" t="str">
        <f>IF($C35="","",※編集不可※選択項目!$C$2)</f>
        <v/>
      </c>
      <c r="I35" s="9"/>
      <c r="J35" s="72" t="str" cm="1">
        <f t="array" ref="J35">IFERROR(_xlfn.IFS($AA35=1,"熱源水入口温度：65℃",$AA35=2,"熱源水入口温度：90℃",$AA35=3,"熱源水入口温度：70℃"),"")</f>
        <v/>
      </c>
      <c r="K35" s="9"/>
      <c r="L35" s="9"/>
      <c r="M35" s="9"/>
      <c r="N35" s="21" t="str">
        <f t="shared" si="6"/>
        <v/>
      </c>
      <c r="O35" s="27" t="str">
        <f t="shared" si="7"/>
        <v/>
      </c>
      <c r="P35" s="66"/>
      <c r="Q35" s="8"/>
      <c r="R35" s="132"/>
      <c r="S35" s="137" t="str">
        <f t="shared" si="8"/>
        <v/>
      </c>
      <c r="T35" s="85"/>
      <c r="U35" s="50"/>
      <c r="V35" s="145" t="str">
        <f t="shared" si="9"/>
        <v/>
      </c>
      <c r="W35" s="56"/>
      <c r="X35" s="57"/>
      <c r="Y35" s="58"/>
      <c r="Z35" s="4"/>
      <c r="AA35" s="4">
        <f>IF($I35="",0,MATCH($I35,※編集不可※選択項目!$D$2:$D$4,0))</f>
        <v>0</v>
      </c>
      <c r="AB35" s="4">
        <f>IF($J35="",0,MATCH($J35,※編集不可※選択項目!$E$2:$E$4,0))</f>
        <v>0</v>
      </c>
      <c r="AC35" s="4">
        <f>IF($AA35=0,0,INDEX(※編集不可※選択項目!$F$8:$F$10,MATCH($AA35&amp;"-"&amp;$AB35,※編集不可※選択項目!$B$8:$B$10,0)))</f>
        <v>0</v>
      </c>
      <c r="AD35" s="16">
        <f t="shared" si="10"/>
        <v>0</v>
      </c>
      <c r="AE35" s="16">
        <f t="shared" si="1"/>
        <v>0</v>
      </c>
      <c r="AF35" s="16" t="str">
        <f t="shared" si="11"/>
        <v/>
      </c>
      <c r="AG35" s="4">
        <f t="shared" si="12"/>
        <v>0</v>
      </c>
      <c r="AH35" s="4">
        <f t="shared" si="13"/>
        <v>0</v>
      </c>
    </row>
    <row r="36" spans="1:34" s="3" customFormat="1" ht="33" customHeight="1" x14ac:dyDescent="0.2">
      <c r="A36" s="23">
        <f t="shared" si="2"/>
        <v>25</v>
      </c>
      <c r="B36" s="24" t="str">
        <f t="shared" si="3"/>
        <v/>
      </c>
      <c r="C36" s="62"/>
      <c r="D36" s="69" t="str">
        <f t="shared" si="4"/>
        <v/>
      </c>
      <c r="E36" s="69" t="str">
        <f t="shared" si="5"/>
        <v/>
      </c>
      <c r="F36" s="8"/>
      <c r="G36" s="26"/>
      <c r="H36" s="69" t="str">
        <f>IF($C36="","",※編集不可※選択項目!$C$2)</f>
        <v/>
      </c>
      <c r="I36" s="9"/>
      <c r="J36" s="72" t="str" cm="1">
        <f t="array" ref="J36">IFERROR(_xlfn.IFS($AA36=1,"熱源水入口温度：65℃",$AA36=2,"熱源水入口温度：90℃",$AA36=3,"熱源水入口温度：70℃"),"")</f>
        <v/>
      </c>
      <c r="K36" s="9"/>
      <c r="L36" s="9"/>
      <c r="M36" s="9"/>
      <c r="N36" s="21" t="str">
        <f t="shared" si="6"/>
        <v/>
      </c>
      <c r="O36" s="27" t="str">
        <f t="shared" si="7"/>
        <v/>
      </c>
      <c r="P36" s="66"/>
      <c r="Q36" s="8"/>
      <c r="R36" s="132"/>
      <c r="S36" s="137" t="str">
        <f t="shared" si="8"/>
        <v/>
      </c>
      <c r="T36" s="85"/>
      <c r="U36" s="50"/>
      <c r="V36" s="145" t="str">
        <f t="shared" si="9"/>
        <v/>
      </c>
      <c r="W36" s="56"/>
      <c r="X36" s="57"/>
      <c r="Y36" s="58"/>
      <c r="Z36" s="4"/>
      <c r="AA36" s="4">
        <f>IF($I36="",0,MATCH($I36,※編集不可※選択項目!$D$2:$D$4,0))</f>
        <v>0</v>
      </c>
      <c r="AB36" s="4">
        <f>IF($J36="",0,MATCH($J36,※編集不可※選択項目!$E$2:$E$4,0))</f>
        <v>0</v>
      </c>
      <c r="AC36" s="4">
        <f>IF($AA36=0,0,INDEX(※編集不可※選択項目!$F$8:$F$10,MATCH($AA36&amp;"-"&amp;$AB36,※編集不可※選択項目!$B$8:$B$10,0)))</f>
        <v>0</v>
      </c>
      <c r="AD36" s="16">
        <f t="shared" si="10"/>
        <v>0</v>
      </c>
      <c r="AE36" s="16">
        <f t="shared" si="1"/>
        <v>0</v>
      </c>
      <c r="AF36" s="16" t="str">
        <f t="shared" si="11"/>
        <v/>
      </c>
      <c r="AG36" s="4">
        <f t="shared" si="12"/>
        <v>0</v>
      </c>
      <c r="AH36" s="4">
        <f t="shared" si="13"/>
        <v>0</v>
      </c>
    </row>
    <row r="37" spans="1:34" s="3" customFormat="1" ht="33" customHeight="1" x14ac:dyDescent="0.2">
      <c r="A37" s="23">
        <f t="shared" si="2"/>
        <v>26</v>
      </c>
      <c r="B37" s="24" t="str">
        <f t="shared" si="3"/>
        <v/>
      </c>
      <c r="C37" s="62"/>
      <c r="D37" s="69" t="str">
        <f t="shared" si="4"/>
        <v/>
      </c>
      <c r="E37" s="69" t="str">
        <f t="shared" si="5"/>
        <v/>
      </c>
      <c r="F37" s="8"/>
      <c r="G37" s="26"/>
      <c r="H37" s="69" t="str">
        <f>IF($C37="","",※編集不可※選択項目!$C$2)</f>
        <v/>
      </c>
      <c r="I37" s="9"/>
      <c r="J37" s="72" t="str" cm="1">
        <f t="array" ref="J37">IFERROR(_xlfn.IFS($AA37=1,"熱源水入口温度：65℃",$AA37=2,"熱源水入口温度：90℃",$AA37=3,"熱源水入口温度：70℃"),"")</f>
        <v/>
      </c>
      <c r="K37" s="9"/>
      <c r="L37" s="9"/>
      <c r="M37" s="9"/>
      <c r="N37" s="21" t="str">
        <f t="shared" si="6"/>
        <v/>
      </c>
      <c r="O37" s="27" t="str">
        <f t="shared" si="7"/>
        <v/>
      </c>
      <c r="P37" s="66"/>
      <c r="Q37" s="8"/>
      <c r="R37" s="132"/>
      <c r="S37" s="137" t="str">
        <f t="shared" si="8"/>
        <v/>
      </c>
      <c r="T37" s="85"/>
      <c r="U37" s="50"/>
      <c r="V37" s="145" t="str">
        <f t="shared" si="9"/>
        <v/>
      </c>
      <c r="W37" s="56"/>
      <c r="X37" s="57"/>
      <c r="Y37" s="58"/>
      <c r="Z37" s="4"/>
      <c r="AA37" s="4">
        <f>IF($I37="",0,MATCH($I37,※編集不可※選択項目!$D$2:$D$4,0))</f>
        <v>0</v>
      </c>
      <c r="AB37" s="4">
        <f>IF($J37="",0,MATCH($J37,※編集不可※選択項目!$E$2:$E$4,0))</f>
        <v>0</v>
      </c>
      <c r="AC37" s="4">
        <f>IF($AA37=0,0,INDEX(※編集不可※選択項目!$F$8:$F$10,MATCH($AA37&amp;"-"&amp;$AB37,※編集不可※選択項目!$B$8:$B$10,0)))</f>
        <v>0</v>
      </c>
      <c r="AD37" s="16">
        <f t="shared" si="10"/>
        <v>0</v>
      </c>
      <c r="AE37" s="16">
        <f t="shared" si="1"/>
        <v>0</v>
      </c>
      <c r="AF37" s="16" t="str">
        <f t="shared" si="11"/>
        <v/>
      </c>
      <c r="AG37" s="4">
        <f t="shared" si="12"/>
        <v>0</v>
      </c>
      <c r="AH37" s="4">
        <f t="shared" si="13"/>
        <v>0</v>
      </c>
    </row>
    <row r="38" spans="1:34" s="3" customFormat="1" ht="33" customHeight="1" x14ac:dyDescent="0.2">
      <c r="A38" s="23">
        <f t="shared" si="2"/>
        <v>27</v>
      </c>
      <c r="B38" s="24" t="str">
        <f t="shared" si="3"/>
        <v/>
      </c>
      <c r="C38" s="62"/>
      <c r="D38" s="69" t="str">
        <f t="shared" si="4"/>
        <v/>
      </c>
      <c r="E38" s="69" t="str">
        <f t="shared" si="5"/>
        <v/>
      </c>
      <c r="F38" s="8"/>
      <c r="G38" s="26"/>
      <c r="H38" s="69" t="str">
        <f>IF($C38="","",※編集不可※選択項目!$C$2)</f>
        <v/>
      </c>
      <c r="I38" s="9"/>
      <c r="J38" s="72" t="str" cm="1">
        <f t="array" ref="J38">IFERROR(_xlfn.IFS($AA38=1,"熱源水入口温度：65℃",$AA38=2,"熱源水入口温度：90℃",$AA38=3,"熱源水入口温度：70℃"),"")</f>
        <v/>
      </c>
      <c r="K38" s="9"/>
      <c r="L38" s="9"/>
      <c r="M38" s="9"/>
      <c r="N38" s="21" t="str">
        <f t="shared" si="6"/>
        <v/>
      </c>
      <c r="O38" s="27" t="str">
        <f t="shared" si="7"/>
        <v/>
      </c>
      <c r="P38" s="66"/>
      <c r="Q38" s="8"/>
      <c r="R38" s="132"/>
      <c r="S38" s="137" t="str">
        <f t="shared" si="8"/>
        <v/>
      </c>
      <c r="T38" s="85"/>
      <c r="U38" s="50"/>
      <c r="V38" s="145" t="str">
        <f t="shared" si="9"/>
        <v/>
      </c>
      <c r="W38" s="56"/>
      <c r="X38" s="57"/>
      <c r="Y38" s="58"/>
      <c r="Z38" s="4"/>
      <c r="AA38" s="4">
        <f>IF($I38="",0,MATCH($I38,※編集不可※選択項目!$D$2:$D$4,0))</f>
        <v>0</v>
      </c>
      <c r="AB38" s="4">
        <f>IF($J38="",0,MATCH($J38,※編集不可※選択項目!$E$2:$E$4,0))</f>
        <v>0</v>
      </c>
      <c r="AC38" s="4">
        <f>IF($AA38=0,0,INDEX(※編集不可※選択項目!$F$8:$F$10,MATCH($AA38&amp;"-"&amp;$AB38,※編集不可※選択項目!$B$8:$B$10,0)))</f>
        <v>0</v>
      </c>
      <c r="AD38" s="16">
        <f t="shared" si="10"/>
        <v>0</v>
      </c>
      <c r="AE38" s="16">
        <f t="shared" si="1"/>
        <v>0</v>
      </c>
      <c r="AF38" s="16" t="str">
        <f t="shared" si="11"/>
        <v/>
      </c>
      <c r="AG38" s="4">
        <f t="shared" si="12"/>
        <v>0</v>
      </c>
      <c r="AH38" s="4">
        <f t="shared" si="13"/>
        <v>0</v>
      </c>
    </row>
    <row r="39" spans="1:34" s="3" customFormat="1" ht="33" customHeight="1" x14ac:dyDescent="0.2">
      <c r="A39" s="23">
        <f t="shared" si="2"/>
        <v>28</v>
      </c>
      <c r="B39" s="24" t="str">
        <f t="shared" si="3"/>
        <v/>
      </c>
      <c r="C39" s="62"/>
      <c r="D39" s="69" t="str">
        <f t="shared" si="4"/>
        <v/>
      </c>
      <c r="E39" s="69" t="str">
        <f t="shared" si="5"/>
        <v/>
      </c>
      <c r="F39" s="8"/>
      <c r="G39" s="26"/>
      <c r="H39" s="69" t="str">
        <f>IF($C39="","",※編集不可※選択項目!$C$2)</f>
        <v/>
      </c>
      <c r="I39" s="9"/>
      <c r="J39" s="72" t="str" cm="1">
        <f t="array" ref="J39">IFERROR(_xlfn.IFS($AA39=1,"熱源水入口温度：65℃",$AA39=2,"熱源水入口温度：90℃",$AA39=3,"熱源水入口温度：70℃"),"")</f>
        <v/>
      </c>
      <c r="K39" s="9"/>
      <c r="L39" s="9"/>
      <c r="M39" s="9"/>
      <c r="N39" s="21" t="str">
        <f t="shared" si="6"/>
        <v/>
      </c>
      <c r="O39" s="27" t="str">
        <f t="shared" si="7"/>
        <v/>
      </c>
      <c r="P39" s="66"/>
      <c r="Q39" s="8"/>
      <c r="R39" s="132"/>
      <c r="S39" s="137" t="str">
        <f t="shared" si="8"/>
        <v/>
      </c>
      <c r="T39" s="85"/>
      <c r="U39" s="50"/>
      <c r="V39" s="145" t="str">
        <f t="shared" si="9"/>
        <v/>
      </c>
      <c r="W39" s="56"/>
      <c r="X39" s="57"/>
      <c r="Y39" s="58"/>
      <c r="Z39" s="4"/>
      <c r="AA39" s="4">
        <f>IF($I39="",0,MATCH($I39,※編集不可※選択項目!$D$2:$D$4,0))</f>
        <v>0</v>
      </c>
      <c r="AB39" s="4">
        <f>IF($J39="",0,MATCH($J39,※編集不可※選択項目!$E$2:$E$4,0))</f>
        <v>0</v>
      </c>
      <c r="AC39" s="4">
        <f>IF($AA39=0,0,INDEX(※編集不可※選択項目!$F$8:$F$10,MATCH($AA39&amp;"-"&amp;$AB39,※編集不可※選択項目!$B$8:$B$10,0)))</f>
        <v>0</v>
      </c>
      <c r="AD39" s="16">
        <f t="shared" si="10"/>
        <v>0</v>
      </c>
      <c r="AE39" s="16">
        <f t="shared" si="1"/>
        <v>0</v>
      </c>
      <c r="AF39" s="16" t="str">
        <f t="shared" si="11"/>
        <v/>
      </c>
      <c r="AG39" s="4">
        <f t="shared" si="12"/>
        <v>0</v>
      </c>
      <c r="AH39" s="4">
        <f t="shared" si="13"/>
        <v>0</v>
      </c>
    </row>
    <row r="40" spans="1:34" s="3" customFormat="1" ht="33" customHeight="1" x14ac:dyDescent="0.2">
      <c r="A40" s="23">
        <f t="shared" si="2"/>
        <v>29</v>
      </c>
      <c r="B40" s="24" t="str">
        <f t="shared" si="3"/>
        <v/>
      </c>
      <c r="C40" s="62"/>
      <c r="D40" s="69" t="str">
        <f t="shared" si="4"/>
        <v/>
      </c>
      <c r="E40" s="69" t="str">
        <f t="shared" si="5"/>
        <v/>
      </c>
      <c r="F40" s="8"/>
      <c r="G40" s="26"/>
      <c r="H40" s="69" t="str">
        <f>IF($C40="","",※編集不可※選択項目!$C$2)</f>
        <v/>
      </c>
      <c r="I40" s="9"/>
      <c r="J40" s="72" t="str" cm="1">
        <f t="array" ref="J40">IFERROR(_xlfn.IFS($AA40=1,"熱源水入口温度：65℃",$AA40=2,"熱源水入口温度：90℃",$AA40=3,"熱源水入口温度：70℃"),"")</f>
        <v/>
      </c>
      <c r="K40" s="9"/>
      <c r="L40" s="9"/>
      <c r="M40" s="9"/>
      <c r="N40" s="21" t="str">
        <f t="shared" si="6"/>
        <v/>
      </c>
      <c r="O40" s="27" t="str">
        <f t="shared" si="7"/>
        <v/>
      </c>
      <c r="P40" s="66"/>
      <c r="Q40" s="8"/>
      <c r="R40" s="132"/>
      <c r="S40" s="137" t="str">
        <f t="shared" si="8"/>
        <v/>
      </c>
      <c r="T40" s="85"/>
      <c r="U40" s="50"/>
      <c r="V40" s="145" t="str">
        <f t="shared" si="9"/>
        <v/>
      </c>
      <c r="W40" s="56"/>
      <c r="X40" s="57"/>
      <c r="Y40" s="58"/>
      <c r="Z40" s="4"/>
      <c r="AA40" s="4">
        <f>IF($I40="",0,MATCH($I40,※編集不可※選択項目!$D$2:$D$4,0))</f>
        <v>0</v>
      </c>
      <c r="AB40" s="4">
        <f>IF($J40="",0,MATCH($J40,※編集不可※選択項目!$E$2:$E$4,0))</f>
        <v>0</v>
      </c>
      <c r="AC40" s="4">
        <f>IF($AA40=0,0,INDEX(※編集不可※選択項目!$F$8:$F$10,MATCH($AA40&amp;"-"&amp;$AB40,※編集不可※選択項目!$B$8:$B$10,0)))</f>
        <v>0</v>
      </c>
      <c r="AD40" s="16">
        <f t="shared" si="10"/>
        <v>0</v>
      </c>
      <c r="AE40" s="16">
        <f t="shared" si="1"/>
        <v>0</v>
      </c>
      <c r="AF40" s="16" t="str">
        <f t="shared" si="11"/>
        <v/>
      </c>
      <c r="AG40" s="4">
        <f t="shared" si="12"/>
        <v>0</v>
      </c>
      <c r="AH40" s="4">
        <f t="shared" si="13"/>
        <v>0</v>
      </c>
    </row>
    <row r="41" spans="1:34" s="3" customFormat="1" ht="33" customHeight="1" x14ac:dyDescent="0.2">
      <c r="A41" s="23">
        <f t="shared" ref="A41:A46" si="14">ROW()-11</f>
        <v>30</v>
      </c>
      <c r="B41" s="24" t="str">
        <f t="shared" ref="B41:B46" si="15">IF($C41="","","産業ヒートポンプ")</f>
        <v/>
      </c>
      <c r="C41" s="47"/>
      <c r="D41" s="69" t="str">
        <f t="shared" ref="D41:D46" si="16">IF($C$2="","",IF($B41&lt;&gt;"",$C$2,""))</f>
        <v/>
      </c>
      <c r="E41" s="69" t="str">
        <f t="shared" ref="E41:E46" si="17">IF($F$2="","",IF($B41&lt;&gt;"",$F$2,""))</f>
        <v/>
      </c>
      <c r="F41" s="71"/>
      <c r="G41" s="48"/>
      <c r="H41" s="69" t="str">
        <f>IF($C41="","",※編集不可※選択項目!$C$2)</f>
        <v/>
      </c>
      <c r="I41" s="49"/>
      <c r="J41" s="72" t="str" cm="1">
        <f t="array" ref="J41">IF($Z41=0,"",INDEX(※編集不可※選択項目!$E$2:$E$4,$Z41))</f>
        <v/>
      </c>
      <c r="K41" s="49"/>
      <c r="L41" s="49"/>
      <c r="M41" s="49"/>
      <c r="N41" s="21" t="str">
        <f t="shared" ref="N41:N46" si="18">IF($AB41=0,"",$AB41)</f>
        <v/>
      </c>
      <c r="O41" s="27" t="str">
        <f t="shared" ref="O41:O46" si="19">IF(OR($L41="",$M41=""),"",ROUNDDOWN($L41/$M41,2))</f>
        <v/>
      </c>
      <c r="P41" s="68"/>
      <c r="Q41" s="48"/>
      <c r="R41" s="139"/>
      <c r="S41" s="141" t="str">
        <f t="shared" si="8"/>
        <v/>
      </c>
      <c r="T41" s="140"/>
      <c r="U41" s="142"/>
      <c r="V41" s="145" t="str">
        <f t="shared" si="9"/>
        <v/>
      </c>
      <c r="W41" s="56"/>
      <c r="X41" s="58"/>
      <c r="Y41" s="58"/>
      <c r="Z41" s="4">
        <f>IF($I41="",0,MATCH($I41,※編集不可※選択項目!$D$2:$D$4,0))</f>
        <v>0</v>
      </c>
      <c r="AA41" s="4">
        <f>IF($J41="",0,MATCH($J41,※編集不可※選択項目!$E$2:$E$4,0))</f>
        <v>0</v>
      </c>
      <c r="AB41" s="4">
        <f>IF($Z41=0,0,INDEX(※編集不可※選択項目!$F$8:$F$10,MATCH($Z41&amp;"-"&amp;$AA41,※編集不可※選択項目!$B$8:$B$10,0)))</f>
        <v>0</v>
      </c>
      <c r="AC41" s="16">
        <f t="shared" ref="AC41:AC46" si="20">IF(AND($C41&lt;&gt;"",OR(F41="",G41="",I41="",K41="",L41="",M41="")),1,0)</f>
        <v>0</v>
      </c>
      <c r="AD41" s="16">
        <f t="shared" ref="AD41:AD43" si="21">IF(AND($G41&lt;&gt;"",COUNTIF($G41,"*■*")&gt;0,$Q41=""),1,0)</f>
        <v>0</v>
      </c>
      <c r="AE41" s="16" t="str">
        <f t="shared" ref="AE41:AE46" si="22">TEXT(IF(G41="","",G41),"G/標準")</f>
        <v/>
      </c>
      <c r="AF41" s="4">
        <f t="shared" ref="AF41:AF46" si="23">IF(AE41="",0,COUNTIF($AE$12:$AE$46,AE41))</f>
        <v>0</v>
      </c>
      <c r="AG41" s="4">
        <f t="shared" ref="AG41:AG46" si="24">IF(AND(N41&lt;&gt;"",$N41&gt;$O41),1,0)</f>
        <v>0</v>
      </c>
    </row>
    <row r="42" spans="1:34" s="3" customFormat="1" ht="33" customHeight="1" x14ac:dyDescent="0.2">
      <c r="A42" s="23">
        <f t="shared" si="14"/>
        <v>31</v>
      </c>
      <c r="B42" s="24" t="str">
        <f t="shared" si="15"/>
        <v/>
      </c>
      <c r="C42" s="47"/>
      <c r="D42" s="69" t="str">
        <f t="shared" si="16"/>
        <v/>
      </c>
      <c r="E42" s="69" t="str">
        <f t="shared" si="17"/>
        <v/>
      </c>
      <c r="F42" s="71"/>
      <c r="G42" s="48"/>
      <c r="H42" s="69" t="str">
        <f>IF($C42="","",※編集不可※選択項目!$C$2)</f>
        <v/>
      </c>
      <c r="I42" s="49"/>
      <c r="J42" s="72" t="str" cm="1">
        <f t="array" ref="J42">IF($Z42=0,"",INDEX(※編集不可※選択項目!$E$2:$E$4,$Z42))</f>
        <v/>
      </c>
      <c r="K42" s="49"/>
      <c r="L42" s="49"/>
      <c r="M42" s="49"/>
      <c r="N42" s="21" t="str">
        <f t="shared" si="18"/>
        <v/>
      </c>
      <c r="O42" s="27" t="str">
        <f t="shared" si="19"/>
        <v/>
      </c>
      <c r="P42" s="68"/>
      <c r="Q42" s="48"/>
      <c r="R42" s="139"/>
      <c r="S42" s="141" t="str">
        <f t="shared" si="8"/>
        <v/>
      </c>
      <c r="T42" s="140"/>
      <c r="U42" s="142"/>
      <c r="V42" s="145" t="str">
        <f t="shared" si="9"/>
        <v/>
      </c>
      <c r="W42" s="56"/>
      <c r="X42" s="58"/>
      <c r="Y42" s="58"/>
      <c r="Z42" s="4">
        <f>IF($I42="",0,MATCH($I42,※編集不可※選択項目!$D$2:$D$4,0))</f>
        <v>0</v>
      </c>
      <c r="AA42" s="4">
        <f>IF($J42="",0,MATCH($J42,※編集不可※選択項目!$E$2:$E$4,0))</f>
        <v>0</v>
      </c>
      <c r="AB42" s="4">
        <f>IF($Z42=0,0,INDEX(※編集不可※選択項目!$F$8:$F$10,MATCH($Z42&amp;"-"&amp;$AA42,※編集不可※選択項目!$B$8:$B$10,0)))</f>
        <v>0</v>
      </c>
      <c r="AC42" s="16">
        <f t="shared" si="20"/>
        <v>0</v>
      </c>
      <c r="AD42" s="16">
        <f t="shared" si="21"/>
        <v>0</v>
      </c>
      <c r="AE42" s="16" t="str">
        <f t="shared" si="22"/>
        <v/>
      </c>
      <c r="AF42" s="4">
        <f t="shared" si="23"/>
        <v>0</v>
      </c>
      <c r="AG42" s="4">
        <f t="shared" si="24"/>
        <v>0</v>
      </c>
    </row>
    <row r="43" spans="1:34" s="3" customFormat="1" ht="33" customHeight="1" x14ac:dyDescent="0.2">
      <c r="A43" s="23">
        <f t="shared" si="14"/>
        <v>32</v>
      </c>
      <c r="B43" s="24" t="str">
        <f t="shared" si="15"/>
        <v/>
      </c>
      <c r="C43" s="47"/>
      <c r="D43" s="69" t="str">
        <f t="shared" si="16"/>
        <v/>
      </c>
      <c r="E43" s="69" t="str">
        <f t="shared" si="17"/>
        <v/>
      </c>
      <c r="F43" s="71"/>
      <c r="G43" s="48"/>
      <c r="H43" s="69" t="str">
        <f>IF($C43="","",※編集不可※選択項目!$C$2)</f>
        <v/>
      </c>
      <c r="I43" s="49"/>
      <c r="J43" s="72" t="str" cm="1">
        <f t="array" ref="J43">IF($Z43=0,"",INDEX(※編集不可※選択項目!$E$2:$E$4,$Z43))</f>
        <v/>
      </c>
      <c r="K43" s="49"/>
      <c r="L43" s="49"/>
      <c r="M43" s="49"/>
      <c r="N43" s="21" t="str">
        <f t="shared" si="18"/>
        <v/>
      </c>
      <c r="O43" s="27" t="str">
        <f t="shared" si="19"/>
        <v/>
      </c>
      <c r="P43" s="68"/>
      <c r="Q43" s="48"/>
      <c r="R43" s="139"/>
      <c r="S43" s="141" t="str">
        <f t="shared" si="8"/>
        <v/>
      </c>
      <c r="T43" s="140"/>
      <c r="U43" s="142"/>
      <c r="V43" s="145" t="str">
        <f t="shared" si="9"/>
        <v/>
      </c>
      <c r="W43" s="56"/>
      <c r="X43" s="58"/>
      <c r="Y43" s="58"/>
      <c r="Z43" s="4">
        <f>IF($I43="",0,MATCH($I43,※編集不可※選択項目!$D$2:$D$4,0))</f>
        <v>0</v>
      </c>
      <c r="AA43" s="4">
        <f>IF($J43="",0,MATCH($J43,※編集不可※選択項目!$E$2:$E$4,0))</f>
        <v>0</v>
      </c>
      <c r="AB43" s="4">
        <f>IF($Z43=0,0,INDEX(※編集不可※選択項目!$F$8:$F$10,MATCH($Z43&amp;"-"&amp;$AA43,※編集不可※選択項目!$B$8:$B$10,0)))</f>
        <v>0</v>
      </c>
      <c r="AC43" s="16">
        <f t="shared" si="20"/>
        <v>0</v>
      </c>
      <c r="AD43" s="16">
        <f t="shared" si="21"/>
        <v>0</v>
      </c>
      <c r="AE43" s="16" t="str">
        <f t="shared" si="22"/>
        <v/>
      </c>
      <c r="AF43" s="4">
        <f t="shared" si="23"/>
        <v>0</v>
      </c>
      <c r="AG43" s="4">
        <f t="shared" si="24"/>
        <v>0</v>
      </c>
    </row>
    <row r="44" spans="1:34" s="3" customFormat="1" ht="33" customHeight="1" x14ac:dyDescent="0.2">
      <c r="A44" s="23">
        <f t="shared" si="14"/>
        <v>33</v>
      </c>
      <c r="B44" s="24" t="str">
        <f t="shared" si="15"/>
        <v/>
      </c>
      <c r="C44" s="47"/>
      <c r="D44" s="69" t="str">
        <f t="shared" si="16"/>
        <v/>
      </c>
      <c r="E44" s="69" t="str">
        <f t="shared" si="17"/>
        <v/>
      </c>
      <c r="F44" s="71"/>
      <c r="G44" s="48"/>
      <c r="H44" s="69" t="str">
        <f>IF($C44="","",※編集不可※選択項目!$C$2)</f>
        <v/>
      </c>
      <c r="I44" s="49"/>
      <c r="J44" s="72" t="str" cm="1">
        <f t="array" ref="J44">IF($Z44=0,"",INDEX(※編集不可※選択項目!$E$2:$E$4,$Z44))</f>
        <v/>
      </c>
      <c r="K44" s="49"/>
      <c r="L44" s="49"/>
      <c r="M44" s="49"/>
      <c r="N44" s="21" t="str">
        <f t="shared" si="18"/>
        <v/>
      </c>
      <c r="O44" s="27" t="str">
        <f t="shared" si="19"/>
        <v/>
      </c>
      <c r="P44" s="68"/>
      <c r="Q44" s="48"/>
      <c r="R44" s="139"/>
      <c r="S44" s="141" t="str">
        <f t="shared" si="8"/>
        <v/>
      </c>
      <c r="T44" s="140"/>
      <c r="U44" s="142"/>
      <c r="V44" s="145" t="str">
        <f t="shared" si="9"/>
        <v/>
      </c>
      <c r="W44" s="56"/>
      <c r="X44" s="58"/>
      <c r="Y44" s="58"/>
      <c r="Z44" s="4">
        <f>IF($I44="",0,MATCH($I44,※編集不可※選択項目!$D$2:$D$4,0))</f>
        <v>0</v>
      </c>
      <c r="AA44" s="4">
        <f>IF($J44="",0,MATCH($J44,※編集不可※選択項目!$E$2:$E$4,0))</f>
        <v>0</v>
      </c>
      <c r="AB44" s="4">
        <f>IF($Z44=0,0,INDEX(※編集不可※選択項目!$F$8:$F$10,MATCH($Z44&amp;"-"&amp;$AA44,※編集不可※選択項目!$B$8:$B$10,0)))</f>
        <v>0</v>
      </c>
      <c r="AC44" s="16">
        <f t="shared" si="20"/>
        <v>0</v>
      </c>
      <c r="AD44" s="16">
        <f t="shared" ref="AD44:AD46" si="25">IF(AND($G44&lt;&gt;"",COUNTIF($G44,"*■*")&gt;0,$Q44=""),1,0)</f>
        <v>0</v>
      </c>
      <c r="AE44" s="16" t="str">
        <f t="shared" si="22"/>
        <v/>
      </c>
      <c r="AF44" s="4">
        <f t="shared" si="23"/>
        <v>0</v>
      </c>
      <c r="AG44" s="4">
        <f t="shared" si="24"/>
        <v>0</v>
      </c>
    </row>
    <row r="45" spans="1:34" s="3" customFormat="1" ht="33" customHeight="1" x14ac:dyDescent="0.2">
      <c r="A45" s="23">
        <f t="shared" si="14"/>
        <v>34</v>
      </c>
      <c r="B45" s="24" t="str">
        <f t="shared" si="15"/>
        <v/>
      </c>
      <c r="C45" s="47"/>
      <c r="D45" s="69" t="str">
        <f t="shared" si="16"/>
        <v/>
      </c>
      <c r="E45" s="69" t="str">
        <f t="shared" si="17"/>
        <v/>
      </c>
      <c r="F45" s="71"/>
      <c r="G45" s="48"/>
      <c r="H45" s="69" t="str">
        <f>IF($C45="","",※編集不可※選択項目!$C$2)</f>
        <v/>
      </c>
      <c r="I45" s="49"/>
      <c r="J45" s="72" t="str" cm="1">
        <f t="array" ref="J45">IF($Z45=0,"",INDEX(※編集不可※選択項目!$E$2:$E$4,$Z45))</f>
        <v/>
      </c>
      <c r="K45" s="49"/>
      <c r="L45" s="49"/>
      <c r="M45" s="49"/>
      <c r="N45" s="21" t="str">
        <f t="shared" si="18"/>
        <v/>
      </c>
      <c r="O45" s="27" t="str">
        <f t="shared" si="19"/>
        <v/>
      </c>
      <c r="P45" s="68"/>
      <c r="Q45" s="48"/>
      <c r="R45" s="139"/>
      <c r="S45" s="141" t="str">
        <f t="shared" si="8"/>
        <v/>
      </c>
      <c r="T45" s="140"/>
      <c r="U45" s="142"/>
      <c r="V45" s="145" t="str">
        <f t="shared" si="9"/>
        <v/>
      </c>
      <c r="W45" s="56"/>
      <c r="X45" s="58"/>
      <c r="Y45" s="58"/>
      <c r="Z45" s="4">
        <f>IF($I45="",0,MATCH($I45,※編集不可※選択項目!$D$2:$D$4,0))</f>
        <v>0</v>
      </c>
      <c r="AA45" s="4">
        <f>IF($J45="",0,MATCH($J45,※編集不可※選択項目!$E$2:$E$4,0))</f>
        <v>0</v>
      </c>
      <c r="AB45" s="4">
        <f>IF($Z45=0,0,INDEX(※編集不可※選択項目!$F$8:$F$10,MATCH($Z45&amp;"-"&amp;$AA45,※編集不可※選択項目!$B$8:$B$10,0)))</f>
        <v>0</v>
      </c>
      <c r="AC45" s="16">
        <f t="shared" si="20"/>
        <v>0</v>
      </c>
      <c r="AD45" s="16">
        <f t="shared" si="25"/>
        <v>0</v>
      </c>
      <c r="AE45" s="16" t="str">
        <f t="shared" si="22"/>
        <v/>
      </c>
      <c r="AF45" s="4">
        <f t="shared" si="23"/>
        <v>0</v>
      </c>
      <c r="AG45" s="4">
        <f t="shared" si="24"/>
        <v>0</v>
      </c>
    </row>
    <row r="46" spans="1:34" s="3" customFormat="1" ht="33" customHeight="1" x14ac:dyDescent="0.2">
      <c r="A46" s="23">
        <f t="shared" si="14"/>
        <v>35</v>
      </c>
      <c r="B46" s="24" t="str">
        <f t="shared" si="15"/>
        <v/>
      </c>
      <c r="C46" s="47"/>
      <c r="D46" s="69" t="str">
        <f t="shared" si="16"/>
        <v/>
      </c>
      <c r="E46" s="69" t="str">
        <f t="shared" si="17"/>
        <v/>
      </c>
      <c r="F46" s="71"/>
      <c r="G46" s="48"/>
      <c r="H46" s="69" t="str">
        <f>IF($C46="","",※編集不可※選択項目!$C$2)</f>
        <v/>
      </c>
      <c r="I46" s="49"/>
      <c r="J46" s="72" t="str" cm="1">
        <f t="array" ref="J46">IF($Z46=0,"",INDEX(※編集不可※選択項目!$E$2:$E$4,$Z46))</f>
        <v/>
      </c>
      <c r="K46" s="49"/>
      <c r="L46" s="49"/>
      <c r="M46" s="49"/>
      <c r="N46" s="21" t="str">
        <f t="shared" si="18"/>
        <v/>
      </c>
      <c r="O46" s="27" t="str">
        <f t="shared" si="19"/>
        <v/>
      </c>
      <c r="P46" s="68"/>
      <c r="Q46" s="48"/>
      <c r="R46" s="139"/>
      <c r="S46" s="141" t="str">
        <f t="shared" si="8"/>
        <v/>
      </c>
      <c r="T46" s="140"/>
      <c r="U46" s="142"/>
      <c r="V46" s="145" t="str">
        <f t="shared" si="9"/>
        <v/>
      </c>
      <c r="W46" s="56"/>
      <c r="X46" s="58"/>
      <c r="Y46" s="58"/>
      <c r="Z46" s="4">
        <f>IF($I46="",0,MATCH($I46,※編集不可※選択項目!$D$2:$D$4,0))</f>
        <v>0</v>
      </c>
      <c r="AA46" s="4">
        <f>IF($J46="",0,MATCH($J46,※編集不可※選択項目!$E$2:$E$4,0))</f>
        <v>0</v>
      </c>
      <c r="AB46" s="4">
        <f>IF($Z46=0,0,INDEX(※編集不可※選択項目!$F$8:$F$10,MATCH($Z46&amp;"-"&amp;$AA46,※編集不可※選択項目!$B$8:$B$10,0)))</f>
        <v>0</v>
      </c>
      <c r="AC46" s="16">
        <f t="shared" si="20"/>
        <v>0</v>
      </c>
      <c r="AD46" s="16">
        <f t="shared" si="25"/>
        <v>0</v>
      </c>
      <c r="AE46" s="16" t="str">
        <f t="shared" si="22"/>
        <v/>
      </c>
      <c r="AF46" s="4">
        <f t="shared" si="23"/>
        <v>0</v>
      </c>
      <c r="AG46" s="4">
        <f t="shared" si="24"/>
        <v>0</v>
      </c>
    </row>
    <row r="48" spans="1:34" x14ac:dyDescent="0.2">
      <c r="AC48" s="88">
        <f>SUM(AC9,AC12:AC46)</f>
        <v>17.38</v>
      </c>
      <c r="AD48" s="88">
        <f>SUM(AD12:AD46)</f>
        <v>1</v>
      </c>
      <c r="AE48" s="88"/>
      <c r="AF48" s="88">
        <f>IF(COUNTIF(AF12:AF46,"&gt;=2"),2,1)</f>
        <v>1</v>
      </c>
      <c r="AG48" s="88">
        <f>SUM(AG12:AG46)</f>
        <v>8</v>
      </c>
    </row>
    <row r="49" spans="30:30" x14ac:dyDescent="0.2">
      <c r="AD49" s="88">
        <f>SUM(AC48:AD48)</f>
        <v>18.38</v>
      </c>
    </row>
  </sheetData>
  <sheetProtection algorithmName="SHA-512" hashValue="+aB5sNCRA9dJqLmXK2bydylABsK4giA2ZTBAxQBplkGn0PodZReadkw3eFcyKrHHLpKv9CBBeeji91X6bwKf1w==" saltValue="7UKmRU3MRsPRx22uiaCJmA==" spinCount="100000" sheet="1" objects="1" scenarios="1" selectLockedCells="1" selectUnlockedCells="1"/>
  <autoFilter ref="A10:AG10" xr:uid="{6ABC6303-5919-41CD-8FE4-49DFE23B015E}"/>
  <dataConsolidate/>
  <mergeCells count="32">
    <mergeCell ref="A1:B1"/>
    <mergeCell ref="C1:G1"/>
    <mergeCell ref="A9:A10"/>
    <mergeCell ref="I1:K1"/>
    <mergeCell ref="L1:N1"/>
    <mergeCell ref="A2:B2"/>
    <mergeCell ref="C2:D2"/>
    <mergeCell ref="F2:G2"/>
    <mergeCell ref="J2:K2"/>
    <mergeCell ref="J3:K3"/>
    <mergeCell ref="J4:K4"/>
    <mergeCell ref="B9:B10"/>
    <mergeCell ref="C9:C10"/>
    <mergeCell ref="I9:I10"/>
    <mergeCell ref="J9:J10"/>
    <mergeCell ref="A3:B3"/>
    <mergeCell ref="AA9:AB9"/>
    <mergeCell ref="D9:D10"/>
    <mergeCell ref="E9:E10"/>
    <mergeCell ref="H9:H10"/>
    <mergeCell ref="F9:F10"/>
    <mergeCell ref="G9:G10"/>
    <mergeCell ref="V9:V10"/>
    <mergeCell ref="C3:E3"/>
    <mergeCell ref="A4:E4"/>
    <mergeCell ref="U9:U10"/>
    <mergeCell ref="W9:Y9"/>
    <mergeCell ref="P9:P10"/>
    <mergeCell ref="R9:R10"/>
    <mergeCell ref="Q9:Q10"/>
    <mergeCell ref="T9:T10"/>
    <mergeCell ref="S9:S10"/>
  </mergeCells>
  <phoneticPr fontId="18"/>
  <conditionalFormatting sqref="F2 C2:C3 G3">
    <cfRule type="expression" dxfId="24" priority="8">
      <formula>AND($G$4&gt;0,C2="")</formula>
    </cfRule>
  </conditionalFormatting>
  <conditionalFormatting sqref="F12:G46 I12:I46 K12:M46">
    <cfRule type="expression" dxfId="23" priority="4">
      <formula>AND($C12&lt;&gt;"",F12="")</formula>
    </cfRule>
  </conditionalFormatting>
  <conditionalFormatting sqref="G12:G40">
    <cfRule type="expression" dxfId="22" priority="7">
      <formula>$AG12&gt;=2</formula>
    </cfRule>
  </conditionalFormatting>
  <conditionalFormatting sqref="G41:G46">
    <cfRule type="expression" dxfId="21" priority="67">
      <formula>$AF41&gt;=2</formula>
    </cfRule>
  </conditionalFormatting>
  <conditionalFormatting sqref="J2">
    <cfRule type="expression" dxfId="20" priority="63">
      <formula>$AD$49&gt;=1</formula>
    </cfRule>
  </conditionalFormatting>
  <conditionalFormatting sqref="J3">
    <cfRule type="expression" dxfId="19" priority="64">
      <formula>$AG$48&gt;=2</formula>
    </cfRule>
  </conditionalFormatting>
  <conditionalFormatting sqref="J4">
    <cfRule type="expression" dxfId="18" priority="65">
      <formula>$AG$48&gt;=1</formula>
    </cfRule>
  </conditionalFormatting>
  <conditionalFormatting sqref="O12:O40">
    <cfRule type="expression" dxfId="17" priority="6">
      <formula>$AH12=1</formula>
    </cfRule>
  </conditionalFormatting>
  <conditionalFormatting sqref="O41:O46">
    <cfRule type="expression" dxfId="16" priority="66">
      <formula>$AG41=1</formula>
    </cfRule>
  </conditionalFormatting>
  <conditionalFormatting sqref="Q12:Q40">
    <cfRule type="expression" dxfId="15" priority="5">
      <formula>$AE12=1</formula>
    </cfRule>
  </conditionalFormatting>
  <conditionalFormatting sqref="Q12:Q46">
    <cfRule type="expression" dxfId="14" priority="3">
      <formula>COUNTIF(G12,"*■*")=0</formula>
    </cfRule>
  </conditionalFormatting>
  <conditionalFormatting sqref="Q41:Q46">
    <cfRule type="expression" dxfId="13" priority="26">
      <formula>$AD41=1</formula>
    </cfRule>
  </conditionalFormatting>
  <conditionalFormatting sqref="S12:S46">
    <cfRule type="expression" dxfId="12" priority="1">
      <formula>$AJ12=1</formula>
    </cfRule>
    <cfRule type="expression" dxfId="11" priority="2">
      <formula>OR($C12="ポンプ",$C12="送風機")</formula>
    </cfRule>
  </conditionalFormatting>
  <dataValidations xWindow="356" yWindow="618" count="25">
    <dataValidation type="textLength" operator="lessThanOrEqual" allowBlank="1" showInputMessage="1" showErrorMessage="1" error="200字以内で入力してください。" sqref="Q12:Q46" xr:uid="{90160752-5FA4-4706-95E3-810DA814FA5A}">
      <formula1>200</formula1>
    </dataValidation>
    <dataValidation type="custom" allowBlank="1" showInputMessage="1" showErrorMessage="1" errorTitle="無効な入力" error="整数で値を入力して下さい。" sqref="Q41:Q46 P11" xr:uid="{999A7A80-33B6-47C1-B628-D1BF5DE3F776}">
      <formula1>P11=INT(P11)</formula1>
    </dataValidation>
    <dataValidation type="list" allowBlank="1" showInputMessage="1" showErrorMessage="1" sqref="W11:W40 U41:U46" xr:uid="{193ED61B-DA96-4A6B-95BB-66F9A6BA3993}">
      <formula1>"✓"</formula1>
    </dataValidation>
    <dataValidation type="textLength" operator="lessThanOrEqual" allowBlank="1" showInputMessage="1" showErrorMessage="1" errorTitle="無効な入力" error="40文字以下で入力してください。" sqref="R11:R46 S12:S46" xr:uid="{C1DE8FFC-2BE5-47D1-8133-BB9225D90544}">
      <formula1>40</formula1>
    </dataValidation>
    <dataValidation allowBlank="1" showInputMessage="1" sqref="P9:R9 S9:S11 T9:Y9" xr:uid="{FF5BA4C5-64C3-474A-9ADC-8FE2AD0DEAE6}"/>
    <dataValidation type="whole" allowBlank="1" showErrorMessage="1" error="120(℃)以上、4桁以内の数値を入力してください。" prompt="120(℃)以上、4桁以内の数値を入力してください。" sqref="K41:K46" xr:uid="{181269EB-DF3A-42A2-843D-8D74FE365A02}">
      <formula1>120</formula1>
      <formula2>9999</formula2>
    </dataValidation>
    <dataValidation allowBlank="1" showErrorMessage="1" sqref="I47:J1048576" xr:uid="{6CB3828D-0F49-4D6D-B375-B093868FC0C5}"/>
    <dataValidation type="date" imeMode="disabled" operator="greaterThanOrEqual" allowBlank="1" showInputMessage="1" showErrorMessage="1" errorTitle="無効な入力" error="SIIへの申請日を半角数字で下記の例に倣って入力してください。_x000a_（例）2021/3/1" prompt="SIIへの申請日を半角数字で下記の例に倣って入力してください。_x000a_（例）2021/3/1" sqref="H3" xr:uid="{0C02960A-DA18-4C54-8ADF-13F10EEDEFAE}">
      <formula1>44256</formula1>
    </dataValidation>
    <dataValidation type="textLength" operator="lessThanOrEqual" allowBlank="1" showErrorMessage="1" errorTitle="無効な入力" error="40字以内で入力してください。" prompt="40字以内で入力してください。" sqref="F41:F46" xr:uid="{772D8DB9-DAA0-46D5-B39A-6B2EA2B711A9}">
      <formula1>40</formula1>
    </dataValidation>
    <dataValidation imeMode="fullKatakana" operator="lessThanOrEqual" allowBlank="1" showInputMessage="1" showErrorMessage="1" sqref="E2" xr:uid="{2034F7CE-EF44-4B1E-9DBC-109559F56A74}"/>
    <dataValidation type="textLength" imeMode="fullKatakana" operator="lessThanOrEqual" allowBlank="1" showInputMessage="1" showErrorMessage="1" error="全角カタカナで入力してください。_x000a_法人格は不要です。" prompt="全角カタカナで入力してください。_x000a_法人格は不要です。" sqref="H2" xr:uid="{BA0F788B-ED3E-47DF-A209-D14E894D3B6A}">
      <formula1>40</formula1>
    </dataValidation>
    <dataValidation type="custom" allowBlank="1" showInputMessage="1" showErrorMessage="1" errorTitle="無効な入力" error="整数で値を入力してください。" sqref="P12:P46" xr:uid="{50E65442-133D-41F1-8BB6-1C6550B3DB98}">
      <formula1>P12=INT(P12)</formula1>
    </dataValidation>
    <dataValidation type="custom" operator="lessThanOrEqual" allowBlank="1" showErrorMessage="1" errorTitle="無効な入力" error="小数点第二位までの数値を入力してください。" prompt="小数点第二位までの数値を入力してください。" sqref="L41:L46" xr:uid="{1BFB0B6A-79C8-4D59-B89F-0920D39FB843}">
      <formula1>$L41*100=INT($L41*100)</formula1>
    </dataValidation>
    <dataValidation type="custom" operator="lessThanOrEqual" allowBlank="1" showErrorMessage="1" errorTitle="無効な入力" error="小数点第二位までの数値を入力してください。" prompt="小数点第二位までの数値を入力してください。" sqref="M41:M46" xr:uid="{169D4EB2-0538-448E-9F3E-E66D0FA83BB2}">
      <formula1>$M41*100=INT($M41*100)</formula1>
    </dataValidation>
    <dataValidation type="list" allowBlank="1" showInputMessage="1" showErrorMessage="1" sqref="W41:W46 X11:X40" xr:uid="{7832E998-D476-4A82-AD38-5C5AF98D44D7}">
      <formula1>"OK,NG"</formula1>
    </dataValidation>
    <dataValidation type="list" allowBlank="1" showInputMessage="1" showErrorMessage="1" sqref="T12:T40" xr:uid="{D4A331F0-172C-4E6A-BCDB-6BD933CF4F3D}">
      <formula1>"そのまま,移動,自由記入"</formula1>
    </dataValidation>
    <dataValidation type="textLength" operator="lessThanOrEqual" allowBlank="1" showErrorMessage="1" errorTitle="無効な入力" error="50字以内で入力してください。" prompt="50字以内で入力してください。" sqref="C2:D2 G41:G46" xr:uid="{33932793-3080-46D0-B154-0700EA0DA936}">
      <formula1>50</formula1>
    </dataValidation>
    <dataValidation type="list" allowBlank="1" showInputMessage="1" showErrorMessage="1" sqref="C3:E3" xr:uid="{4F723C28-DD78-4A8D-8BCA-D299DEA8EEA0}">
      <formula1>"あり,なし"</formula1>
    </dataValidation>
    <dataValidation type="textLength" operator="lessThanOrEqual" allowBlank="1" showInputMessage="1" showErrorMessage="1" errorTitle="無効な入力" error="50字以内で入力してください。" sqref="G12:G40" xr:uid="{3D6026B9-3142-44E7-8F59-BBE895A34414}">
      <formula1>50</formula1>
    </dataValidation>
    <dataValidation type="textLength" operator="lessThanOrEqual" allowBlank="1" showErrorMessage="1" errorTitle="無効な入力" error="50文字以下で入力してください。" sqref="G11" xr:uid="{4CFF92DF-703A-46E0-ACF5-518D1541612C}">
      <formula1>50</formula1>
    </dataValidation>
    <dataValidation type="custom" operator="lessThanOrEqual" allowBlank="1" showInputMessage="1" showErrorMessage="1" errorTitle="無効な入力" error="小数点第二位までの数値を入力してください。" sqref="L12:L40" xr:uid="{1378ECFD-1DDF-457A-A956-8284E6921405}">
      <formula1>$L12*100=INT($L12*100)</formula1>
    </dataValidation>
    <dataValidation type="whole" allowBlank="1" showInputMessage="1" showErrorMessage="1" error="120(℃)以上、4桁以内の数値を入力してください。" sqref="K12:K40" xr:uid="{5E41BE05-A3FE-49F9-A2CA-B33242C483DB}">
      <formula1>120</formula1>
      <formula2>9999</formula2>
    </dataValidation>
    <dataValidation type="custom" operator="lessThanOrEqual" allowBlank="1" showInputMessage="1" showErrorMessage="1" errorTitle="無効な入力" error="小数点第二位までの数値を入力してください。" sqref="M12:M40" xr:uid="{740AAD58-48FB-42FA-8AAF-7D5B7DB2907F}">
      <formula1>$M12*100=INT($M12*100)</formula1>
    </dataValidation>
    <dataValidation type="textLength" operator="lessThanOrEqual" allowBlank="1" showInputMessage="1" showErrorMessage="1" errorTitle="無効な入力" error="40字以内で入力してください。" sqref="F12:F40" xr:uid="{D78AE473-2160-422B-B9D9-C9858AADC67B}">
      <formula1>40</formula1>
    </dataValidation>
    <dataValidation type="textLength" imeMode="fullKatakana" operator="lessThanOrEqual" allowBlank="1" showErrorMessage="1" errorTitle="無効な入力" error="全角カタカナで入力してください。_x000a_法人格は不要です。" prompt="全角カタカナで入力してください。_x000a_法人格は不要です。" sqref="F2:G2" xr:uid="{2848947E-5036-43BF-930C-9ACC3D58DA19}">
      <formula1>255</formula1>
    </dataValidation>
  </dataValidations>
  <pageMargins left="0.23622047244094491" right="0.23622047244094491" top="0.74803149606299213" bottom="0.74803149606299213" header="0.31496062992125984" footer="0.31496062992125984"/>
  <pageSetup paperSize="8" scale="28" fitToHeight="0" orientation="landscape" r:id="rId1"/>
  <headerFooter>
    <oddHeader>&amp;R&amp;20&amp;F</oddHeader>
    <oddFooter>&amp;C&amp;28&amp;P/&amp;N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356" yWindow="618" count="2">
        <x14:dataValidation type="list" allowBlank="1" showInputMessage="1" showErrorMessage="1" xr:uid="{5984343D-2840-4F82-B17D-7EEB18E19F91}">
          <x14:formula1>
            <xm:f>※編集不可※選択項目!$D$2:$D$4</xm:f>
          </x14:formula1>
          <xm:sqref>I12:I46</xm:sqref>
        </x14:dataValidation>
        <x14:dataValidation type="list" allowBlank="1" showInputMessage="1" showErrorMessage="1" xr:uid="{C158B439-22E1-43D8-B9A3-AD8A7F149E24}">
          <x14:formula1>
            <xm:f>※編集不可※選択項目!$B$2</xm:f>
          </x14:formula1>
          <xm:sqref>C12:C46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84E2D-849B-41CF-83B3-A359CF1C7A35}">
  <sheetPr codeName="Sheet2">
    <pageSetUpPr fitToPage="1"/>
  </sheetPr>
  <dimension ref="A1:AI64"/>
  <sheetViews>
    <sheetView view="pageBreakPreview" zoomScale="55" zoomScaleNormal="55" zoomScaleSheetLayoutView="55" zoomScalePageLayoutView="55" workbookViewId="0">
      <selection sqref="A1:B1"/>
    </sheetView>
  </sheetViews>
  <sheetFormatPr defaultColWidth="9" defaultRowHeight="16.2" outlineLevelCol="1" x14ac:dyDescent="0.2"/>
  <cols>
    <col min="1" max="1" width="12.44140625" style="52" customWidth="1"/>
    <col min="2" max="2" width="37.44140625" style="52" customWidth="1"/>
    <col min="3" max="5" width="37.44140625" style="1" customWidth="1"/>
    <col min="6" max="7" width="46.6640625" style="1" customWidth="1"/>
    <col min="8" max="8" width="34.44140625" style="1" customWidth="1"/>
    <col min="9" max="9" width="55.44140625" style="1" bestFit="1" customWidth="1"/>
    <col min="10" max="10" width="37.88671875" style="1" customWidth="1"/>
    <col min="11" max="11" width="30.6640625" style="1" customWidth="1"/>
    <col min="12" max="12" width="25.6640625" style="1" customWidth="1"/>
    <col min="13" max="15" width="30.6640625" style="1" customWidth="1"/>
    <col min="16" max="16" width="31.6640625" style="38" customWidth="1"/>
    <col min="17" max="17" width="70.6640625" style="1" customWidth="1"/>
    <col min="18" max="18" width="39.44140625" style="38" customWidth="1"/>
    <col min="19" max="19" width="38.77734375" style="38" customWidth="1"/>
    <col min="20" max="20" width="12" style="38" hidden="1" customWidth="1" outlineLevel="1"/>
    <col min="21" max="21" width="23.77734375" style="38" hidden="1" customWidth="1" outlineLevel="1"/>
    <col min="22" max="22" width="17.77734375" style="38" hidden="1" customWidth="1" outlineLevel="1"/>
    <col min="23" max="24" width="12.44140625" style="38" hidden="1" customWidth="1" outlineLevel="1"/>
    <col min="25" max="25" width="22.21875" style="38" hidden="1" customWidth="1" outlineLevel="1"/>
    <col min="26" max="26" width="10.44140625" style="1" hidden="1" customWidth="1" outlineLevel="1"/>
    <col min="27" max="30" width="16.109375" style="1" hidden="1" customWidth="1" outlineLevel="1"/>
    <col min="31" max="31" width="22.88671875" style="1" hidden="1" customWidth="1" outlineLevel="1"/>
    <col min="32" max="32" width="24.44140625" style="1" hidden="1" customWidth="1" outlineLevel="1"/>
    <col min="33" max="33" width="10.109375" style="1" hidden="1" customWidth="1" outlineLevel="1"/>
    <col min="34" max="34" width="11" style="1" hidden="1" customWidth="1" outlineLevel="1"/>
    <col min="35" max="35" width="9" style="1" collapsed="1"/>
    <col min="36" max="16384" width="9" style="1"/>
  </cols>
  <sheetData>
    <row r="1" spans="1:34" ht="36.75" customHeight="1" thickBot="1" x14ac:dyDescent="0.25">
      <c r="A1" s="175" t="s">
        <v>95</v>
      </c>
      <c r="B1" s="175"/>
      <c r="C1" s="176" t="s">
        <v>61</v>
      </c>
      <c r="D1" s="176"/>
      <c r="E1" s="176"/>
      <c r="F1" s="176"/>
      <c r="G1" s="177"/>
      <c r="H1"/>
      <c r="I1" s="202" t="s">
        <v>13</v>
      </c>
      <c r="J1" s="203"/>
      <c r="K1" s="204"/>
      <c r="L1" s="184"/>
      <c r="M1" s="184"/>
      <c r="N1" s="184"/>
      <c r="O1" s="34"/>
      <c r="Q1" s="38"/>
      <c r="R1" s="1"/>
      <c r="S1" s="125"/>
      <c r="Z1" s="39"/>
      <c r="AE1" s="59" t="s">
        <v>40</v>
      </c>
      <c r="AF1" s="39">
        <v>46083</v>
      </c>
      <c r="AG1" s="60" t="s">
        <v>60</v>
      </c>
      <c r="AH1" s="61" t="s">
        <v>70</v>
      </c>
    </row>
    <row r="2" spans="1:34" ht="151.05000000000001" customHeight="1" x14ac:dyDescent="0.2">
      <c r="A2" s="185" t="s">
        <v>16</v>
      </c>
      <c r="B2" s="186"/>
      <c r="C2" s="187"/>
      <c r="D2" s="188"/>
      <c r="E2" s="40" t="s">
        <v>24</v>
      </c>
      <c r="F2" s="189"/>
      <c r="G2" s="190"/>
      <c r="H2"/>
      <c r="I2" s="33" t="s">
        <v>11</v>
      </c>
      <c r="J2" s="205" t="s">
        <v>56</v>
      </c>
      <c r="K2" s="206"/>
      <c r="L2" s="17"/>
      <c r="M2" s="19"/>
      <c r="N2" s="19"/>
      <c r="O2" s="19"/>
      <c r="Q2" s="38"/>
      <c r="R2" s="1"/>
      <c r="S2" s="125"/>
      <c r="Z2" s="41"/>
      <c r="AA2" s="41"/>
      <c r="AB2" s="41"/>
      <c r="AC2" s="41"/>
    </row>
    <row r="3" spans="1:34" ht="151.05000000000001" customHeight="1" x14ac:dyDescent="0.2">
      <c r="A3" s="198" t="s">
        <v>100</v>
      </c>
      <c r="B3" s="199"/>
      <c r="C3" s="218"/>
      <c r="D3" s="219"/>
      <c r="E3" s="220"/>
      <c r="F3" s="42" t="s">
        <v>22</v>
      </c>
      <c r="G3" s="32"/>
      <c r="H3"/>
      <c r="I3" s="14" t="s">
        <v>12</v>
      </c>
      <c r="J3" s="207" t="s">
        <v>25</v>
      </c>
      <c r="K3" s="208"/>
      <c r="L3" s="17"/>
      <c r="M3" s="19"/>
      <c r="N3" s="19"/>
      <c r="O3" s="19"/>
      <c r="Q3" s="38"/>
      <c r="R3" s="1"/>
      <c r="S3" s="126"/>
      <c r="Z3" s="41"/>
      <c r="AA3" s="41"/>
      <c r="AB3" s="41"/>
      <c r="AC3" s="41"/>
    </row>
    <row r="4" spans="1:34" ht="151.05000000000001" customHeight="1" thickBot="1" x14ac:dyDescent="0.25">
      <c r="A4" s="151" t="s">
        <v>99</v>
      </c>
      <c r="B4" s="152"/>
      <c r="C4" s="152"/>
      <c r="D4" s="152"/>
      <c r="E4" s="153"/>
      <c r="F4" s="43" t="s">
        <v>23</v>
      </c>
      <c r="G4" s="43">
        <f>COUNTIF($B$12:$B$61,"産業ヒートポンプ")</f>
        <v>0</v>
      </c>
      <c r="H4"/>
      <c r="I4" s="15" t="s">
        <v>62</v>
      </c>
      <c r="J4" s="200" t="s">
        <v>29</v>
      </c>
      <c r="K4" s="201"/>
      <c r="L4" s="18"/>
      <c r="M4" s="19"/>
      <c r="N4" s="19"/>
      <c r="O4" s="19"/>
      <c r="Q4" s="38"/>
      <c r="R4" s="1"/>
      <c r="S4" s="127"/>
      <c r="Z4" s="41"/>
      <c r="AA4" s="41"/>
      <c r="AB4" s="41"/>
      <c r="AC4" s="41"/>
    </row>
    <row r="5" spans="1:34" s="2" customFormat="1" ht="30" customHeight="1" thickBot="1" x14ac:dyDescent="0.25">
      <c r="A5" s="44"/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5"/>
      <c r="Q5" s="44"/>
      <c r="R5" s="45"/>
      <c r="S5" s="45"/>
      <c r="T5" s="45"/>
      <c r="U5" s="45"/>
      <c r="V5" s="45"/>
      <c r="W5" s="45"/>
      <c r="X5" s="45"/>
      <c r="Y5" s="45"/>
      <c r="Z5" s="44"/>
      <c r="AA5" s="44"/>
      <c r="AB5" s="44"/>
      <c r="AC5" s="44"/>
      <c r="AD5" s="44"/>
      <c r="AE5" s="44"/>
      <c r="AF5" s="44"/>
      <c r="AG5" s="44"/>
      <c r="AH5" s="44"/>
    </row>
    <row r="6" spans="1:34" s="3" customFormat="1" ht="36" customHeight="1" x14ac:dyDescent="0.2">
      <c r="A6" s="5" t="s">
        <v>50</v>
      </c>
      <c r="B6" s="96">
        <f>COLUMN()-1</f>
        <v>1</v>
      </c>
      <c r="C6" s="96">
        <f t="shared" ref="C6:R6" si="0">COLUMN()-1</f>
        <v>2</v>
      </c>
      <c r="D6" s="97">
        <f t="shared" si="0"/>
        <v>3</v>
      </c>
      <c r="E6" s="101">
        <f t="shared" si="0"/>
        <v>4</v>
      </c>
      <c r="F6" s="96">
        <f t="shared" si="0"/>
        <v>5</v>
      </c>
      <c r="G6" s="96">
        <f t="shared" si="0"/>
        <v>6</v>
      </c>
      <c r="H6" s="101">
        <f t="shared" si="0"/>
        <v>7</v>
      </c>
      <c r="I6" s="101">
        <f t="shared" si="0"/>
        <v>8</v>
      </c>
      <c r="J6" s="101">
        <f t="shared" si="0"/>
        <v>9</v>
      </c>
      <c r="K6" s="101">
        <f t="shared" si="0"/>
        <v>10</v>
      </c>
      <c r="L6" s="96">
        <f t="shared" si="0"/>
        <v>11</v>
      </c>
      <c r="M6" s="101">
        <f t="shared" si="0"/>
        <v>12</v>
      </c>
      <c r="N6" s="101">
        <f t="shared" si="0"/>
        <v>13</v>
      </c>
      <c r="O6" s="101">
        <f t="shared" si="0"/>
        <v>14</v>
      </c>
      <c r="P6" s="105">
        <f t="shared" si="0"/>
        <v>15</v>
      </c>
      <c r="Q6" s="101">
        <f t="shared" si="0"/>
        <v>16</v>
      </c>
      <c r="R6" s="105">
        <f t="shared" si="0"/>
        <v>17</v>
      </c>
      <c r="S6" s="134">
        <f>COLUMN()-1</f>
        <v>18</v>
      </c>
      <c r="T6" s="79"/>
      <c r="U6" s="53"/>
      <c r="V6" s="53"/>
      <c r="W6" s="53"/>
      <c r="X6" s="53"/>
      <c r="Y6" s="53"/>
    </row>
    <row r="7" spans="1:34" s="3" customFormat="1" ht="37.200000000000003" x14ac:dyDescent="0.2">
      <c r="A7" s="6" t="s">
        <v>5</v>
      </c>
      <c r="B7" s="98" t="s">
        <v>6</v>
      </c>
      <c r="C7" s="98" t="s">
        <v>6</v>
      </c>
      <c r="D7" s="99" t="s">
        <v>6</v>
      </c>
      <c r="E7" s="102" t="s">
        <v>51</v>
      </c>
      <c r="F7" s="98" t="s">
        <v>6</v>
      </c>
      <c r="G7" s="98" t="s">
        <v>6</v>
      </c>
      <c r="H7" s="102" t="s">
        <v>7</v>
      </c>
      <c r="I7" s="102" t="s">
        <v>7</v>
      </c>
      <c r="J7" s="102" t="s">
        <v>7</v>
      </c>
      <c r="K7" s="102" t="s">
        <v>7</v>
      </c>
      <c r="L7" s="98" t="s">
        <v>6</v>
      </c>
      <c r="M7" s="102" t="s">
        <v>7</v>
      </c>
      <c r="N7" s="102" t="s">
        <v>7</v>
      </c>
      <c r="O7" s="102" t="s">
        <v>7</v>
      </c>
      <c r="P7" s="106" t="s">
        <v>48</v>
      </c>
      <c r="Q7" s="102" t="s">
        <v>7</v>
      </c>
      <c r="R7" s="129" t="s">
        <v>48</v>
      </c>
      <c r="S7" s="135" t="s">
        <v>101</v>
      </c>
      <c r="T7" s="80"/>
      <c r="U7" s="54"/>
      <c r="V7" s="54"/>
      <c r="W7" s="54"/>
      <c r="X7" s="54"/>
      <c r="Y7" s="54"/>
    </row>
    <row r="8" spans="1:34" s="3" customFormat="1" ht="31.5" customHeight="1" thickBot="1" x14ac:dyDescent="0.25">
      <c r="A8" s="13" t="s">
        <v>21</v>
      </c>
      <c r="B8" s="110" t="s">
        <v>15</v>
      </c>
      <c r="C8" s="107" t="s">
        <v>9</v>
      </c>
      <c r="D8" s="110" t="s">
        <v>15</v>
      </c>
      <c r="E8" s="110" t="s">
        <v>15</v>
      </c>
      <c r="F8" s="107" t="s">
        <v>9</v>
      </c>
      <c r="G8" s="107" t="s">
        <v>9</v>
      </c>
      <c r="H8" s="110" t="s">
        <v>15</v>
      </c>
      <c r="I8" s="107" t="s">
        <v>9</v>
      </c>
      <c r="J8" s="110" t="s">
        <v>15</v>
      </c>
      <c r="K8" s="107" t="s">
        <v>9</v>
      </c>
      <c r="L8" s="107" t="s">
        <v>9</v>
      </c>
      <c r="M8" s="107" t="s">
        <v>9</v>
      </c>
      <c r="N8" s="110" t="s">
        <v>15</v>
      </c>
      <c r="O8" s="110" t="s">
        <v>15</v>
      </c>
      <c r="P8" s="109" t="s">
        <v>10</v>
      </c>
      <c r="Q8" s="108" t="s">
        <v>66</v>
      </c>
      <c r="R8" s="130" t="s">
        <v>10</v>
      </c>
      <c r="S8" s="128" t="s">
        <v>102</v>
      </c>
      <c r="T8" s="81"/>
      <c r="U8" s="82"/>
      <c r="V8" s="143"/>
      <c r="W8" s="53"/>
      <c r="X8" s="53"/>
      <c r="Y8" s="53"/>
      <c r="AD8" s="76" t="s">
        <v>76</v>
      </c>
    </row>
    <row r="9" spans="1:34" s="3" customFormat="1" ht="62.25" customHeight="1" x14ac:dyDescent="0.2">
      <c r="A9" s="178" t="s">
        <v>8</v>
      </c>
      <c r="B9" s="197" t="s">
        <v>18</v>
      </c>
      <c r="C9" s="197" t="s">
        <v>63</v>
      </c>
      <c r="D9" s="169" t="s">
        <v>16</v>
      </c>
      <c r="E9" s="171" t="s">
        <v>37</v>
      </c>
      <c r="F9" s="169" t="s">
        <v>0</v>
      </c>
      <c r="G9" s="169" t="s">
        <v>2</v>
      </c>
      <c r="H9" s="159" t="s">
        <v>27</v>
      </c>
      <c r="I9" s="159" t="s">
        <v>65</v>
      </c>
      <c r="J9" s="159" t="s">
        <v>41</v>
      </c>
      <c r="K9" s="103" t="s">
        <v>73</v>
      </c>
      <c r="L9" s="100" t="s">
        <v>71</v>
      </c>
      <c r="M9" s="103" t="s">
        <v>72</v>
      </c>
      <c r="N9" s="115" t="s">
        <v>67</v>
      </c>
      <c r="O9" s="116" t="s">
        <v>68</v>
      </c>
      <c r="P9" s="159" t="s">
        <v>69</v>
      </c>
      <c r="Q9" s="159" t="s">
        <v>49</v>
      </c>
      <c r="R9" s="161" t="s">
        <v>1</v>
      </c>
      <c r="S9" s="166" t="s">
        <v>110</v>
      </c>
      <c r="T9" s="164" t="s">
        <v>86</v>
      </c>
      <c r="U9" s="154" t="s">
        <v>87</v>
      </c>
      <c r="V9" s="173" t="s">
        <v>113</v>
      </c>
      <c r="W9" s="156" t="s">
        <v>53</v>
      </c>
      <c r="X9" s="157"/>
      <c r="Y9" s="158"/>
      <c r="AA9" s="168" t="s">
        <v>89</v>
      </c>
      <c r="AB9" s="168"/>
      <c r="AC9" s="93" t="s">
        <v>92</v>
      </c>
      <c r="AD9" s="16">
        <f>IF(AND($G$4&gt;0,OR($C$2="",$F$2="",$G$3="",$C$3="")),1,0)</f>
        <v>0</v>
      </c>
      <c r="AF9" s="3" t="s">
        <v>94</v>
      </c>
    </row>
    <row r="10" spans="1:34" s="3" customFormat="1" ht="18.600000000000001" x14ac:dyDescent="0.2">
      <c r="A10" s="179"/>
      <c r="B10" s="170"/>
      <c r="C10" s="170"/>
      <c r="D10" s="170"/>
      <c r="E10" s="172"/>
      <c r="F10" s="170"/>
      <c r="G10" s="170"/>
      <c r="H10" s="163"/>
      <c r="I10" s="163"/>
      <c r="J10" s="163"/>
      <c r="K10" s="104" t="s">
        <v>3</v>
      </c>
      <c r="L10" s="98" t="s">
        <v>3</v>
      </c>
      <c r="M10" s="104" t="s">
        <v>3</v>
      </c>
      <c r="N10" s="104" t="s">
        <v>3</v>
      </c>
      <c r="O10" s="104" t="s">
        <v>20</v>
      </c>
      <c r="P10" s="160"/>
      <c r="Q10" s="163"/>
      <c r="R10" s="162"/>
      <c r="S10" s="167"/>
      <c r="T10" s="165"/>
      <c r="U10" s="155"/>
      <c r="V10" s="174"/>
      <c r="W10" s="83" t="s">
        <v>54</v>
      </c>
      <c r="X10" s="55" t="s">
        <v>55</v>
      </c>
      <c r="Y10" s="84" t="s">
        <v>1</v>
      </c>
      <c r="AA10" s="92" t="s">
        <v>90</v>
      </c>
      <c r="AB10" s="92" t="s">
        <v>91</v>
      </c>
      <c r="AC10" s="92" t="s">
        <v>91</v>
      </c>
    </row>
    <row r="11" spans="1:34" s="3" customFormat="1" ht="33" customHeight="1" x14ac:dyDescent="0.2">
      <c r="A11" s="7" t="s">
        <v>4</v>
      </c>
      <c r="B11" s="30" t="s">
        <v>57</v>
      </c>
      <c r="C11" s="111" t="s">
        <v>28</v>
      </c>
      <c r="D11" s="29" t="s">
        <v>46</v>
      </c>
      <c r="E11" s="29" t="s">
        <v>47</v>
      </c>
      <c r="F11" s="112" t="s">
        <v>19</v>
      </c>
      <c r="G11" s="113" t="s">
        <v>59</v>
      </c>
      <c r="H11" s="29" t="s">
        <v>30</v>
      </c>
      <c r="I11" s="112" t="s">
        <v>31</v>
      </c>
      <c r="J11" s="29" t="s">
        <v>38</v>
      </c>
      <c r="K11" s="112">
        <v>120</v>
      </c>
      <c r="L11" s="112">
        <v>60.55</v>
      </c>
      <c r="M11" s="112">
        <v>17.149999999999999</v>
      </c>
      <c r="N11" s="21">
        <v>3.5</v>
      </c>
      <c r="O11" s="28">
        <f>IF(OR($L11="",$M11=""),"",ROUNDDOWN($L11/$M11,2))</f>
        <v>3.53</v>
      </c>
      <c r="P11" s="114">
        <v>550</v>
      </c>
      <c r="Q11" s="113" t="s">
        <v>93</v>
      </c>
      <c r="R11" s="131"/>
      <c r="S11" s="136" t="s">
        <v>111</v>
      </c>
      <c r="T11" s="87"/>
      <c r="U11" s="46"/>
      <c r="V11" s="144"/>
      <c r="W11" s="89"/>
      <c r="X11" s="90"/>
      <c r="Y11" s="91"/>
      <c r="Z11" s="20"/>
      <c r="AA11" s="94" t="s">
        <v>79</v>
      </c>
      <c r="AB11" s="94" t="s">
        <v>80</v>
      </c>
      <c r="AC11" s="94" t="s">
        <v>81</v>
      </c>
      <c r="AD11" s="94" t="s">
        <v>77</v>
      </c>
      <c r="AE11" s="94" t="s">
        <v>78</v>
      </c>
      <c r="AF11" s="94" t="s">
        <v>88</v>
      </c>
      <c r="AG11" s="95" t="s">
        <v>14</v>
      </c>
      <c r="AH11" s="95" t="s">
        <v>26</v>
      </c>
    </row>
    <row r="12" spans="1:34" s="3" customFormat="1" ht="33" customHeight="1" x14ac:dyDescent="0.2">
      <c r="A12" s="23">
        <f>ROW()-11</f>
        <v>1</v>
      </c>
      <c r="B12" s="24" t="str">
        <f>IF($C12="","","産業ヒートポンプ")</f>
        <v/>
      </c>
      <c r="C12" s="62"/>
      <c r="D12" s="69" t="str">
        <f>IF($C$2="","",IF($B12&lt;&gt;"",$C$2,""))</f>
        <v/>
      </c>
      <c r="E12" s="69" t="str">
        <f>IF($F$2="","",IF($B12&lt;&gt;"",$F$2,""))</f>
        <v/>
      </c>
      <c r="F12" s="26"/>
      <c r="G12" s="26"/>
      <c r="H12" s="69" t="str">
        <f>IF($C12="","",※編集不可※選択項目!$C$2)</f>
        <v/>
      </c>
      <c r="I12" s="64"/>
      <c r="J12" s="72" t="str" cm="1">
        <f t="array" ref="J12">IF($AA12=0,"",INDEX(※編集不可※選択項目!$E$2:$E$4,$AA12))</f>
        <v/>
      </c>
      <c r="K12" s="9"/>
      <c r="L12" s="9"/>
      <c r="M12" s="9"/>
      <c r="N12" s="21" t="str">
        <f>IF($AC12=0,"",$AC12)</f>
        <v/>
      </c>
      <c r="O12" s="27" t="str">
        <f>IF(OR($L12="",$M12=""),"",ROUNDDOWN($L12/$M12,2))</f>
        <v/>
      </c>
      <c r="P12" s="66"/>
      <c r="Q12" s="8"/>
      <c r="R12" s="132"/>
      <c r="S12" s="137" t="str">
        <f>IF(C12="","",IF($C$3="あり","トップ性能枠対象","ー"))</f>
        <v/>
      </c>
      <c r="T12" s="85"/>
      <c r="U12" s="50"/>
      <c r="V12" s="145" t="str">
        <f>IF($B12="","",IF(AND($B12&lt;&gt;"",$C$3="あり"),1,0))</f>
        <v/>
      </c>
      <c r="W12" s="56"/>
      <c r="X12" s="57"/>
      <c r="Y12" s="58"/>
      <c r="Z12" s="4"/>
      <c r="AA12" s="4">
        <f>IF($I12="",0,MATCH($I12,※編集不可※選択項目!$D$2:$D$4,0))</f>
        <v>0</v>
      </c>
      <c r="AB12" s="4">
        <f>IF($J12="",0,MATCH($J12,※編集不可※選択項目!$E$2:$E$4,0))</f>
        <v>0</v>
      </c>
      <c r="AC12" s="4">
        <f>IF($AA12=0,0,INDEX(※編集不可※選択項目!$F$8:$F$10,MATCH($AA12&amp;"-"&amp;$AB12,※編集不可※選択項目!$B$8:$B$10,0)))</f>
        <v>0</v>
      </c>
      <c r="AD12" s="16">
        <f>IF(AND($C12&lt;&gt;"",OR(F12="",G12="",I12="",K12="",L12="",M12="")),1,0)</f>
        <v>0</v>
      </c>
      <c r="AE12" s="16">
        <f>IF(AND($G12&lt;&gt;"",COUNTIF($G12,"*■*")&gt;0,$Q12=""),1,0)</f>
        <v>0</v>
      </c>
      <c r="AF12" s="16" t="str">
        <f>TEXT(IF(G12="","",G12),"G/標準")</f>
        <v/>
      </c>
      <c r="AG12" s="4">
        <f>IF(AF12="",0,COUNTIF($AF$12:$AF$61,AF12))</f>
        <v>0</v>
      </c>
      <c r="AH12" s="4">
        <f>IF(AND(N12&lt;&gt;"",$N12&gt;$O12),1,0)</f>
        <v>0</v>
      </c>
    </row>
    <row r="13" spans="1:34" s="3" customFormat="1" ht="33" customHeight="1" x14ac:dyDescent="0.2">
      <c r="A13" s="23">
        <f t="shared" ref="A13:A61" si="1">ROW()-11</f>
        <v>2</v>
      </c>
      <c r="B13" s="24" t="str">
        <f t="shared" ref="B13:B61" si="2">IF($C13="","","産業ヒートポンプ")</f>
        <v/>
      </c>
      <c r="C13" s="62"/>
      <c r="D13" s="69" t="str">
        <f t="shared" ref="D13:D61" si="3">IF($C$2="","",IF($B13&lt;&gt;"",$C$2,""))</f>
        <v/>
      </c>
      <c r="E13" s="69" t="str">
        <f t="shared" ref="E13:E61" si="4">IF($F$2="","",IF($B13&lt;&gt;"",$F$2,""))</f>
        <v/>
      </c>
      <c r="F13" s="8"/>
      <c r="G13" s="26"/>
      <c r="H13" s="69" t="str">
        <f>IF($C13="","",※編集不可※選択項目!$C$2)</f>
        <v/>
      </c>
      <c r="I13" s="64"/>
      <c r="J13" s="72" t="str" cm="1">
        <f t="array" ref="J13">IFERROR(_xlfn.IFS($AA13=1,"熱源水入口温度：65℃",$AA13=2,"熱源水入口温度：90℃",$AA13=3,"熱源水入口温度：70℃"),"")</f>
        <v/>
      </c>
      <c r="K13" s="9"/>
      <c r="L13" s="9"/>
      <c r="M13" s="9"/>
      <c r="N13" s="21" t="str">
        <f t="shared" ref="N13:N61" si="5">IF($AC13=0,"",$AC13)</f>
        <v/>
      </c>
      <c r="O13" s="27" t="str">
        <f t="shared" ref="O13:O61" si="6">IF(OR($L13="",$M13=""),"",ROUNDDOWN($L13/$M13,2))</f>
        <v/>
      </c>
      <c r="P13" s="66"/>
      <c r="Q13" s="8"/>
      <c r="R13" s="132"/>
      <c r="S13" s="137" t="str">
        <f t="shared" ref="S13:S61" si="7">IF(C13="","",IF($C$3="あり","トップ性能枠対象","ー"))</f>
        <v/>
      </c>
      <c r="T13" s="85"/>
      <c r="U13" s="50"/>
      <c r="V13" s="145" t="str">
        <f t="shared" ref="V13:V61" si="8">IF($B13="","",IF(AND($B13&lt;&gt;"",$C$3="あり"),1,0))</f>
        <v/>
      </c>
      <c r="W13" s="56"/>
      <c r="X13" s="57"/>
      <c r="Y13" s="58"/>
      <c r="Z13" s="4"/>
      <c r="AA13" s="4">
        <f>IF($I13="",0,MATCH($I13,※編集不可※選択項目!$D$2:$D$4,0))</f>
        <v>0</v>
      </c>
      <c r="AB13" s="4">
        <f>IF($J13="",0,MATCH($J13,※編集不可※選択項目!$E$2:$E$4,0))</f>
        <v>0</v>
      </c>
      <c r="AC13" s="4">
        <f>IF($AA13=0,0,INDEX(※編集不可※選択項目!$F$8:$F$10,MATCH($AA13&amp;"-"&amp;$AB13,※編集不可※選択項目!$B$8:$B$10,0)))</f>
        <v>0</v>
      </c>
      <c r="AD13" s="16">
        <f t="shared" ref="AD13:AD61" si="9">IF(AND($C13&lt;&gt;"",OR(F13="",G13="",I13="",K13="",L13="",M13="")),1,0)</f>
        <v>0</v>
      </c>
      <c r="AE13" s="16">
        <f t="shared" ref="AE13:AE61" si="10">IF(AND($G13&lt;&gt;"",COUNTIF($G13,"*■*")&gt;0,$Q13=""),1,0)</f>
        <v>0</v>
      </c>
      <c r="AF13" s="16" t="str">
        <f t="shared" ref="AF13:AF61" si="11">TEXT(IF(G13="","",G13),"G/標準")</f>
        <v/>
      </c>
      <c r="AG13" s="4">
        <f t="shared" ref="AG13:AG61" si="12">IF(AF13="",0,COUNTIF($AF$12:$AF$61,AF13))</f>
        <v>0</v>
      </c>
      <c r="AH13" s="4">
        <f t="shared" ref="AH13:AH61" si="13">IF(AND(N13&lt;&gt;"",$N13&gt;$O13),1,0)</f>
        <v>0</v>
      </c>
    </row>
    <row r="14" spans="1:34" s="3" customFormat="1" ht="33" customHeight="1" x14ac:dyDescent="0.2">
      <c r="A14" s="23">
        <f t="shared" si="1"/>
        <v>3</v>
      </c>
      <c r="B14" s="24" t="str">
        <f t="shared" si="2"/>
        <v/>
      </c>
      <c r="C14" s="62"/>
      <c r="D14" s="69" t="str">
        <f t="shared" si="3"/>
        <v/>
      </c>
      <c r="E14" s="69" t="str">
        <f t="shared" si="4"/>
        <v/>
      </c>
      <c r="F14" s="8"/>
      <c r="G14" s="26"/>
      <c r="H14" s="69" t="str">
        <f>IF($C14="","",※編集不可※選択項目!$C$2)</f>
        <v/>
      </c>
      <c r="I14" s="64"/>
      <c r="J14" s="72" t="str" cm="1">
        <f t="array" ref="J14">IFERROR(_xlfn.IFS($AA14=1,"熱源水入口温度：65℃",$AA14=2,"熱源水入口温度：90℃",$AA14=3,"熱源水入口温度：70℃"),"")</f>
        <v/>
      </c>
      <c r="K14" s="9"/>
      <c r="L14" s="9"/>
      <c r="M14" s="9"/>
      <c r="N14" s="21" t="str">
        <f t="shared" si="5"/>
        <v/>
      </c>
      <c r="O14" s="27" t="str">
        <f t="shared" si="6"/>
        <v/>
      </c>
      <c r="P14" s="66"/>
      <c r="Q14" s="8"/>
      <c r="R14" s="132"/>
      <c r="S14" s="137" t="str">
        <f t="shared" si="7"/>
        <v/>
      </c>
      <c r="T14" s="85"/>
      <c r="U14" s="50"/>
      <c r="V14" s="145" t="str">
        <f t="shared" si="8"/>
        <v/>
      </c>
      <c r="W14" s="56"/>
      <c r="X14" s="57"/>
      <c r="Y14" s="58"/>
      <c r="Z14" s="4"/>
      <c r="AA14" s="4">
        <f>IF($I14="",0,MATCH($I14,※編集不可※選択項目!$D$2:$D$4,0))</f>
        <v>0</v>
      </c>
      <c r="AB14" s="4">
        <f>IF($J14="",0,MATCH($J14,※編集不可※選択項目!$E$2:$E$4,0))</f>
        <v>0</v>
      </c>
      <c r="AC14" s="4">
        <f>IF($AA14=0,0,INDEX(※編集不可※選択項目!$F$8:$F$10,MATCH($AA14&amp;"-"&amp;$AB14,※編集不可※選択項目!$B$8:$B$10,0)))</f>
        <v>0</v>
      </c>
      <c r="AD14" s="16">
        <f t="shared" si="9"/>
        <v>0</v>
      </c>
      <c r="AE14" s="16">
        <f t="shared" si="10"/>
        <v>0</v>
      </c>
      <c r="AF14" s="16" t="str">
        <f t="shared" si="11"/>
        <v/>
      </c>
      <c r="AG14" s="4">
        <f t="shared" si="12"/>
        <v>0</v>
      </c>
      <c r="AH14" s="4">
        <f t="shared" si="13"/>
        <v>0</v>
      </c>
    </row>
    <row r="15" spans="1:34" s="3" customFormat="1" ht="33" customHeight="1" x14ac:dyDescent="0.2">
      <c r="A15" s="23">
        <f t="shared" si="1"/>
        <v>4</v>
      </c>
      <c r="B15" s="24" t="str">
        <f t="shared" si="2"/>
        <v/>
      </c>
      <c r="C15" s="62"/>
      <c r="D15" s="69" t="str">
        <f t="shared" si="3"/>
        <v/>
      </c>
      <c r="E15" s="69" t="str">
        <f t="shared" si="4"/>
        <v/>
      </c>
      <c r="F15" s="8"/>
      <c r="G15" s="26"/>
      <c r="H15" s="69" t="str">
        <f>IF($C15="","",※編集不可※選択項目!$C$2)</f>
        <v/>
      </c>
      <c r="I15" s="64"/>
      <c r="J15" s="72" t="str" cm="1">
        <f t="array" ref="J15">IFERROR(_xlfn.IFS($AA15=1,"熱源水入口温度：65℃",$AA15=2,"熱源水入口温度：90℃",$AA15=3,"熱源水入口温度：70℃"),"")</f>
        <v/>
      </c>
      <c r="K15" s="9"/>
      <c r="L15" s="9"/>
      <c r="M15" s="9"/>
      <c r="N15" s="21" t="str">
        <f t="shared" si="5"/>
        <v/>
      </c>
      <c r="O15" s="27" t="str">
        <f t="shared" si="6"/>
        <v/>
      </c>
      <c r="P15" s="66"/>
      <c r="Q15" s="8"/>
      <c r="R15" s="132"/>
      <c r="S15" s="137" t="str">
        <f t="shared" si="7"/>
        <v/>
      </c>
      <c r="T15" s="85"/>
      <c r="U15" s="50"/>
      <c r="V15" s="145" t="str">
        <f t="shared" si="8"/>
        <v/>
      </c>
      <c r="W15" s="56"/>
      <c r="X15" s="57"/>
      <c r="Y15" s="58"/>
      <c r="Z15" s="4"/>
      <c r="AA15" s="4">
        <f>IF($I15="",0,MATCH($I15,※編集不可※選択項目!$D$2:$D$4,0))</f>
        <v>0</v>
      </c>
      <c r="AB15" s="4">
        <f>IF($J15="",0,MATCH($J15,※編集不可※選択項目!$E$2:$E$4,0))</f>
        <v>0</v>
      </c>
      <c r="AC15" s="4">
        <f>IF($AA15=0,0,INDEX(※編集不可※選択項目!$F$8:$F$10,MATCH($AA15&amp;"-"&amp;$AB15,※編集不可※選択項目!$B$8:$B$10,0)))</f>
        <v>0</v>
      </c>
      <c r="AD15" s="16">
        <f t="shared" si="9"/>
        <v>0</v>
      </c>
      <c r="AE15" s="16">
        <f t="shared" si="10"/>
        <v>0</v>
      </c>
      <c r="AF15" s="16" t="str">
        <f t="shared" si="11"/>
        <v/>
      </c>
      <c r="AG15" s="4">
        <f t="shared" si="12"/>
        <v>0</v>
      </c>
      <c r="AH15" s="4">
        <f t="shared" si="13"/>
        <v>0</v>
      </c>
    </row>
    <row r="16" spans="1:34" s="3" customFormat="1" ht="33" customHeight="1" x14ac:dyDescent="0.2">
      <c r="A16" s="23">
        <f t="shared" si="1"/>
        <v>5</v>
      </c>
      <c r="B16" s="24" t="str">
        <f t="shared" si="2"/>
        <v/>
      </c>
      <c r="C16" s="62"/>
      <c r="D16" s="69" t="str">
        <f t="shared" si="3"/>
        <v/>
      </c>
      <c r="E16" s="69" t="str">
        <f t="shared" si="4"/>
        <v/>
      </c>
      <c r="F16" s="8"/>
      <c r="G16" s="26"/>
      <c r="H16" s="69" t="str">
        <f>IF($C16="","",※編集不可※選択項目!$C$2)</f>
        <v/>
      </c>
      <c r="I16" s="64"/>
      <c r="J16" s="72" t="str" cm="1">
        <f t="array" ref="J16">IFERROR(_xlfn.IFS($AA16=1,"熱源水入口温度：65℃",$AA16=2,"熱源水入口温度：90℃",$AA16=3,"熱源水入口温度：70℃"),"")</f>
        <v/>
      </c>
      <c r="K16" s="9"/>
      <c r="L16" s="9"/>
      <c r="M16" s="9"/>
      <c r="N16" s="21" t="str">
        <f t="shared" si="5"/>
        <v/>
      </c>
      <c r="O16" s="27" t="str">
        <f t="shared" si="6"/>
        <v/>
      </c>
      <c r="P16" s="66"/>
      <c r="Q16" s="8"/>
      <c r="R16" s="132"/>
      <c r="S16" s="137" t="str">
        <f t="shared" si="7"/>
        <v/>
      </c>
      <c r="T16" s="85"/>
      <c r="U16" s="50"/>
      <c r="V16" s="145" t="str">
        <f t="shared" si="8"/>
        <v/>
      </c>
      <c r="W16" s="56"/>
      <c r="X16" s="57"/>
      <c r="Y16" s="58"/>
      <c r="Z16" s="4"/>
      <c r="AA16" s="4">
        <f>IF($I16="",0,MATCH($I16,※編集不可※選択項目!$D$2:$D$4,0))</f>
        <v>0</v>
      </c>
      <c r="AB16" s="4">
        <f>IF($J16="",0,MATCH($J16,※編集不可※選択項目!$E$2:$E$4,0))</f>
        <v>0</v>
      </c>
      <c r="AC16" s="4">
        <f>IF($AA16=0,0,INDEX(※編集不可※選択項目!$F$8:$F$10,MATCH($AA16&amp;"-"&amp;$AB16,※編集不可※選択項目!$B$8:$B$10,0)))</f>
        <v>0</v>
      </c>
      <c r="AD16" s="16">
        <f t="shared" si="9"/>
        <v>0</v>
      </c>
      <c r="AE16" s="16">
        <f t="shared" si="10"/>
        <v>0</v>
      </c>
      <c r="AF16" s="16" t="str">
        <f t="shared" si="11"/>
        <v/>
      </c>
      <c r="AG16" s="4">
        <f t="shared" si="12"/>
        <v>0</v>
      </c>
      <c r="AH16" s="4">
        <f t="shared" si="13"/>
        <v>0</v>
      </c>
    </row>
    <row r="17" spans="1:34" s="3" customFormat="1" ht="33" customHeight="1" x14ac:dyDescent="0.2">
      <c r="A17" s="23">
        <f t="shared" si="1"/>
        <v>6</v>
      </c>
      <c r="B17" s="24" t="str">
        <f t="shared" si="2"/>
        <v/>
      </c>
      <c r="C17" s="62"/>
      <c r="D17" s="69" t="str">
        <f t="shared" si="3"/>
        <v/>
      </c>
      <c r="E17" s="69" t="str">
        <f t="shared" si="4"/>
        <v/>
      </c>
      <c r="F17" s="8"/>
      <c r="G17" s="26"/>
      <c r="H17" s="69" t="str">
        <f>IF($C17="","",※編集不可※選択項目!$C$2)</f>
        <v/>
      </c>
      <c r="I17" s="64"/>
      <c r="J17" s="72" t="str" cm="1">
        <f t="array" ref="J17">IFERROR(_xlfn.IFS($AA17=1,"熱源水入口温度：65℃",$AA17=2,"熱源水入口温度：90℃",$AA17=3,"熱源水入口温度：70℃"),"")</f>
        <v/>
      </c>
      <c r="K17" s="9"/>
      <c r="L17" s="9"/>
      <c r="M17" s="9"/>
      <c r="N17" s="21" t="str">
        <f t="shared" si="5"/>
        <v/>
      </c>
      <c r="O17" s="27" t="str">
        <f t="shared" si="6"/>
        <v/>
      </c>
      <c r="P17" s="66"/>
      <c r="Q17" s="8"/>
      <c r="R17" s="132"/>
      <c r="S17" s="137" t="str">
        <f t="shared" si="7"/>
        <v/>
      </c>
      <c r="T17" s="85"/>
      <c r="U17" s="50"/>
      <c r="V17" s="145" t="str">
        <f t="shared" si="8"/>
        <v/>
      </c>
      <c r="W17" s="56"/>
      <c r="X17" s="57"/>
      <c r="Y17" s="58"/>
      <c r="Z17" s="4"/>
      <c r="AA17" s="4">
        <f>IF($I17="",0,MATCH($I17,※編集不可※選択項目!$D$2:$D$4,0))</f>
        <v>0</v>
      </c>
      <c r="AB17" s="4">
        <f>IF($J17="",0,MATCH($J17,※編集不可※選択項目!$E$2:$E$4,0))</f>
        <v>0</v>
      </c>
      <c r="AC17" s="4">
        <f>IF($AA17=0,0,INDEX(※編集不可※選択項目!$F$8:$F$10,MATCH($AA17&amp;"-"&amp;$AB17,※編集不可※選択項目!$B$8:$B$10,0)))</f>
        <v>0</v>
      </c>
      <c r="AD17" s="16">
        <f t="shared" si="9"/>
        <v>0</v>
      </c>
      <c r="AE17" s="16">
        <f t="shared" si="10"/>
        <v>0</v>
      </c>
      <c r="AF17" s="16" t="str">
        <f t="shared" si="11"/>
        <v/>
      </c>
      <c r="AG17" s="4">
        <f t="shared" si="12"/>
        <v>0</v>
      </c>
      <c r="AH17" s="4">
        <f t="shared" si="13"/>
        <v>0</v>
      </c>
    </row>
    <row r="18" spans="1:34" s="3" customFormat="1" ht="33" customHeight="1" x14ac:dyDescent="0.2">
      <c r="A18" s="23">
        <f t="shared" si="1"/>
        <v>7</v>
      </c>
      <c r="B18" s="24" t="str">
        <f t="shared" si="2"/>
        <v/>
      </c>
      <c r="C18" s="62"/>
      <c r="D18" s="69" t="str">
        <f t="shared" si="3"/>
        <v/>
      </c>
      <c r="E18" s="69" t="str">
        <f t="shared" si="4"/>
        <v/>
      </c>
      <c r="F18" s="8"/>
      <c r="G18" s="26"/>
      <c r="H18" s="69" t="str">
        <f>IF($C18="","",※編集不可※選択項目!$C$2)</f>
        <v/>
      </c>
      <c r="I18" s="64"/>
      <c r="J18" s="72" t="str" cm="1">
        <f t="array" ref="J18">IFERROR(_xlfn.IFS($AA18=1,"熱源水入口温度：65℃",$AA18=2,"熱源水入口温度：90℃",$AA18=3,"熱源水入口温度：70℃"),"")</f>
        <v/>
      </c>
      <c r="K18" s="9"/>
      <c r="L18" s="9"/>
      <c r="M18" s="9"/>
      <c r="N18" s="21" t="str">
        <f t="shared" si="5"/>
        <v/>
      </c>
      <c r="O18" s="27" t="str">
        <f t="shared" si="6"/>
        <v/>
      </c>
      <c r="P18" s="66"/>
      <c r="Q18" s="8"/>
      <c r="R18" s="132"/>
      <c r="S18" s="137" t="str">
        <f t="shared" si="7"/>
        <v/>
      </c>
      <c r="T18" s="85"/>
      <c r="U18" s="50"/>
      <c r="V18" s="145" t="str">
        <f t="shared" si="8"/>
        <v/>
      </c>
      <c r="W18" s="56"/>
      <c r="X18" s="57"/>
      <c r="Y18" s="58"/>
      <c r="Z18" s="4"/>
      <c r="AA18" s="4">
        <f>IF($I18="",0,MATCH($I18,※編集不可※選択項目!$D$2:$D$4,0))</f>
        <v>0</v>
      </c>
      <c r="AB18" s="4">
        <f>IF($J18="",0,MATCH($J18,※編集不可※選択項目!$E$2:$E$4,0))</f>
        <v>0</v>
      </c>
      <c r="AC18" s="4">
        <f>IF($AA18=0,0,INDEX(※編集不可※選択項目!$F$8:$F$10,MATCH($AA18&amp;"-"&amp;$AB18,※編集不可※選択項目!$B$8:$B$10,0)))</f>
        <v>0</v>
      </c>
      <c r="AD18" s="16">
        <f t="shared" si="9"/>
        <v>0</v>
      </c>
      <c r="AE18" s="16">
        <f t="shared" si="10"/>
        <v>0</v>
      </c>
      <c r="AF18" s="16" t="str">
        <f t="shared" si="11"/>
        <v/>
      </c>
      <c r="AG18" s="4">
        <f t="shared" si="12"/>
        <v>0</v>
      </c>
      <c r="AH18" s="4">
        <f t="shared" si="13"/>
        <v>0</v>
      </c>
    </row>
    <row r="19" spans="1:34" s="3" customFormat="1" ht="33" customHeight="1" x14ac:dyDescent="0.2">
      <c r="A19" s="23">
        <f t="shared" si="1"/>
        <v>8</v>
      </c>
      <c r="B19" s="24" t="str">
        <f t="shared" si="2"/>
        <v/>
      </c>
      <c r="C19" s="62"/>
      <c r="D19" s="69" t="str">
        <f t="shared" si="3"/>
        <v/>
      </c>
      <c r="E19" s="69" t="str">
        <f t="shared" si="4"/>
        <v/>
      </c>
      <c r="F19" s="8"/>
      <c r="G19" s="26"/>
      <c r="H19" s="69" t="str">
        <f>IF($C19="","",※編集不可※選択項目!$C$2)</f>
        <v/>
      </c>
      <c r="I19" s="64"/>
      <c r="J19" s="72" t="str" cm="1">
        <f t="array" ref="J19">IFERROR(_xlfn.IFS($AA19=1,"熱源水入口温度：65℃",$AA19=2,"熱源水入口温度：90℃",$AA19=3,"熱源水入口温度：70℃"),"")</f>
        <v/>
      </c>
      <c r="K19" s="9"/>
      <c r="L19" s="9"/>
      <c r="M19" s="9"/>
      <c r="N19" s="21" t="str">
        <f t="shared" si="5"/>
        <v/>
      </c>
      <c r="O19" s="27" t="str">
        <f t="shared" si="6"/>
        <v/>
      </c>
      <c r="P19" s="66"/>
      <c r="Q19" s="8"/>
      <c r="R19" s="132"/>
      <c r="S19" s="137" t="str">
        <f t="shared" si="7"/>
        <v/>
      </c>
      <c r="T19" s="85"/>
      <c r="U19" s="50"/>
      <c r="V19" s="145" t="str">
        <f t="shared" si="8"/>
        <v/>
      </c>
      <c r="W19" s="56"/>
      <c r="X19" s="57"/>
      <c r="Y19" s="58"/>
      <c r="Z19" s="4"/>
      <c r="AA19" s="4">
        <f>IF($I19="",0,MATCH($I19,※編集不可※選択項目!$D$2:$D$4,0))</f>
        <v>0</v>
      </c>
      <c r="AB19" s="4">
        <f>IF($J19="",0,MATCH($J19,※編集不可※選択項目!$E$2:$E$4,0))</f>
        <v>0</v>
      </c>
      <c r="AC19" s="4">
        <f>IF($AA19=0,0,INDEX(※編集不可※選択項目!$F$8:$F$10,MATCH($AA19&amp;"-"&amp;$AB19,※編集不可※選択項目!$B$8:$B$10,0)))</f>
        <v>0</v>
      </c>
      <c r="AD19" s="16">
        <f t="shared" si="9"/>
        <v>0</v>
      </c>
      <c r="AE19" s="16">
        <f t="shared" si="10"/>
        <v>0</v>
      </c>
      <c r="AF19" s="16" t="str">
        <f t="shared" si="11"/>
        <v/>
      </c>
      <c r="AG19" s="4">
        <f t="shared" si="12"/>
        <v>0</v>
      </c>
      <c r="AH19" s="4">
        <f t="shared" si="13"/>
        <v>0</v>
      </c>
    </row>
    <row r="20" spans="1:34" s="3" customFormat="1" ht="33" customHeight="1" x14ac:dyDescent="0.2">
      <c r="A20" s="23">
        <f t="shared" si="1"/>
        <v>9</v>
      </c>
      <c r="B20" s="24" t="str">
        <f t="shared" si="2"/>
        <v/>
      </c>
      <c r="C20" s="62"/>
      <c r="D20" s="69" t="str">
        <f t="shared" si="3"/>
        <v/>
      </c>
      <c r="E20" s="69" t="str">
        <f t="shared" si="4"/>
        <v/>
      </c>
      <c r="F20" s="8"/>
      <c r="G20" s="26"/>
      <c r="H20" s="69" t="str">
        <f>IF($C20="","",※編集不可※選択項目!$C$2)</f>
        <v/>
      </c>
      <c r="I20" s="64"/>
      <c r="J20" s="72" t="str" cm="1">
        <f t="array" ref="J20">IFERROR(_xlfn.IFS($AA20=1,"熱源水入口温度：65℃",$AA20=2,"熱源水入口温度：90℃",$AA20=3,"熱源水入口温度：70℃"),"")</f>
        <v/>
      </c>
      <c r="K20" s="9"/>
      <c r="L20" s="9"/>
      <c r="M20" s="9"/>
      <c r="N20" s="21" t="str">
        <f t="shared" si="5"/>
        <v/>
      </c>
      <c r="O20" s="27" t="str">
        <f t="shared" si="6"/>
        <v/>
      </c>
      <c r="P20" s="66"/>
      <c r="Q20" s="8"/>
      <c r="R20" s="132"/>
      <c r="S20" s="137" t="str">
        <f t="shared" si="7"/>
        <v/>
      </c>
      <c r="T20" s="85"/>
      <c r="U20" s="50"/>
      <c r="V20" s="145" t="str">
        <f t="shared" si="8"/>
        <v/>
      </c>
      <c r="W20" s="56"/>
      <c r="X20" s="57"/>
      <c r="Y20" s="58"/>
      <c r="Z20" s="4"/>
      <c r="AA20" s="4">
        <f>IF($I20="",0,MATCH($I20,※編集不可※選択項目!$D$2:$D$4,0))</f>
        <v>0</v>
      </c>
      <c r="AB20" s="4">
        <f>IF($J20="",0,MATCH($J20,※編集不可※選択項目!$E$2:$E$4,0))</f>
        <v>0</v>
      </c>
      <c r="AC20" s="4">
        <f>IF($AA20=0,0,INDEX(※編集不可※選択項目!$F$8:$F$10,MATCH($AA20&amp;"-"&amp;$AB20,※編集不可※選択項目!$B$8:$B$10,0)))</f>
        <v>0</v>
      </c>
      <c r="AD20" s="16">
        <f t="shared" si="9"/>
        <v>0</v>
      </c>
      <c r="AE20" s="16">
        <f t="shared" si="10"/>
        <v>0</v>
      </c>
      <c r="AF20" s="16" t="str">
        <f t="shared" si="11"/>
        <v/>
      </c>
      <c r="AG20" s="4">
        <f t="shared" si="12"/>
        <v>0</v>
      </c>
      <c r="AH20" s="4">
        <f t="shared" si="13"/>
        <v>0</v>
      </c>
    </row>
    <row r="21" spans="1:34" s="3" customFormat="1" ht="33" customHeight="1" x14ac:dyDescent="0.2">
      <c r="A21" s="23">
        <f t="shared" si="1"/>
        <v>10</v>
      </c>
      <c r="B21" s="24" t="str">
        <f t="shared" si="2"/>
        <v/>
      </c>
      <c r="C21" s="62"/>
      <c r="D21" s="69" t="str">
        <f t="shared" si="3"/>
        <v/>
      </c>
      <c r="E21" s="69" t="str">
        <f t="shared" si="4"/>
        <v/>
      </c>
      <c r="F21" s="8"/>
      <c r="G21" s="26"/>
      <c r="H21" s="69" t="str">
        <f>IF($C21="","",※編集不可※選択項目!$C$2)</f>
        <v/>
      </c>
      <c r="I21" s="64"/>
      <c r="J21" s="72" t="str" cm="1">
        <f t="array" ref="J21">IFERROR(_xlfn.IFS($AA21=1,"熱源水入口温度：65℃",$AA21=2,"熱源水入口温度：90℃",$AA21=3,"熱源水入口温度：70℃"),"")</f>
        <v/>
      </c>
      <c r="K21" s="9"/>
      <c r="L21" s="9"/>
      <c r="M21" s="9"/>
      <c r="N21" s="21" t="str">
        <f t="shared" si="5"/>
        <v/>
      </c>
      <c r="O21" s="27" t="str">
        <f t="shared" si="6"/>
        <v/>
      </c>
      <c r="P21" s="66"/>
      <c r="Q21" s="8"/>
      <c r="R21" s="132"/>
      <c r="S21" s="137" t="str">
        <f t="shared" si="7"/>
        <v/>
      </c>
      <c r="T21" s="85"/>
      <c r="U21" s="50"/>
      <c r="V21" s="145" t="str">
        <f t="shared" si="8"/>
        <v/>
      </c>
      <c r="W21" s="56"/>
      <c r="X21" s="57"/>
      <c r="Y21" s="58"/>
      <c r="Z21" s="4"/>
      <c r="AA21" s="4">
        <f>IF($I21="",0,MATCH($I21,※編集不可※選択項目!$D$2:$D$4,0))</f>
        <v>0</v>
      </c>
      <c r="AB21" s="4">
        <f>IF($J21="",0,MATCH($J21,※編集不可※選択項目!$E$2:$E$4,0))</f>
        <v>0</v>
      </c>
      <c r="AC21" s="4">
        <f>IF($AA21=0,0,INDEX(※編集不可※選択項目!$F$8:$F$10,MATCH($AA21&amp;"-"&amp;$AB21,※編集不可※選択項目!$B$8:$B$10,0)))</f>
        <v>0</v>
      </c>
      <c r="AD21" s="16">
        <f t="shared" si="9"/>
        <v>0</v>
      </c>
      <c r="AE21" s="16">
        <f t="shared" si="10"/>
        <v>0</v>
      </c>
      <c r="AF21" s="16" t="str">
        <f t="shared" si="11"/>
        <v/>
      </c>
      <c r="AG21" s="4">
        <f t="shared" si="12"/>
        <v>0</v>
      </c>
      <c r="AH21" s="4">
        <f t="shared" si="13"/>
        <v>0</v>
      </c>
    </row>
    <row r="22" spans="1:34" s="3" customFormat="1" ht="33" customHeight="1" x14ac:dyDescent="0.2">
      <c r="A22" s="23">
        <f t="shared" si="1"/>
        <v>11</v>
      </c>
      <c r="B22" s="24" t="str">
        <f t="shared" si="2"/>
        <v/>
      </c>
      <c r="C22" s="62"/>
      <c r="D22" s="69" t="str">
        <f t="shared" si="3"/>
        <v/>
      </c>
      <c r="E22" s="69" t="str">
        <f t="shared" si="4"/>
        <v/>
      </c>
      <c r="F22" s="8"/>
      <c r="G22" s="26"/>
      <c r="H22" s="69" t="str">
        <f>IF($C22="","",※編集不可※選択項目!$C$2)</f>
        <v/>
      </c>
      <c r="I22" s="64"/>
      <c r="J22" s="72" t="str" cm="1">
        <f t="array" ref="J22">IFERROR(_xlfn.IFS($AA22=1,"熱源水入口温度：65℃",$AA22=2,"熱源水入口温度：90℃",$AA22=3,"熱源水入口温度：70℃"),"")</f>
        <v/>
      </c>
      <c r="K22" s="9"/>
      <c r="L22" s="9"/>
      <c r="M22" s="9"/>
      <c r="N22" s="21" t="str">
        <f t="shared" si="5"/>
        <v/>
      </c>
      <c r="O22" s="27" t="str">
        <f t="shared" si="6"/>
        <v/>
      </c>
      <c r="P22" s="66"/>
      <c r="Q22" s="8"/>
      <c r="R22" s="132"/>
      <c r="S22" s="137" t="str">
        <f t="shared" si="7"/>
        <v/>
      </c>
      <c r="T22" s="85"/>
      <c r="U22" s="50"/>
      <c r="V22" s="145" t="str">
        <f t="shared" si="8"/>
        <v/>
      </c>
      <c r="W22" s="56"/>
      <c r="X22" s="57"/>
      <c r="Y22" s="58"/>
      <c r="Z22" s="4"/>
      <c r="AA22" s="4">
        <f>IF($I22="",0,MATCH($I22,※編集不可※選択項目!$D$2:$D$4,0))</f>
        <v>0</v>
      </c>
      <c r="AB22" s="4">
        <f>IF($J22="",0,MATCH($J22,※編集不可※選択項目!$E$2:$E$4,0))</f>
        <v>0</v>
      </c>
      <c r="AC22" s="4">
        <f>IF($AA22=0,0,INDEX(※編集不可※選択項目!$F$8:$F$10,MATCH($AA22&amp;"-"&amp;$AB22,※編集不可※選択項目!$B$8:$B$10,0)))</f>
        <v>0</v>
      </c>
      <c r="AD22" s="16">
        <f t="shared" si="9"/>
        <v>0</v>
      </c>
      <c r="AE22" s="16">
        <f t="shared" si="10"/>
        <v>0</v>
      </c>
      <c r="AF22" s="16" t="str">
        <f t="shared" si="11"/>
        <v/>
      </c>
      <c r="AG22" s="4">
        <f t="shared" si="12"/>
        <v>0</v>
      </c>
      <c r="AH22" s="4">
        <f t="shared" si="13"/>
        <v>0</v>
      </c>
    </row>
    <row r="23" spans="1:34" s="3" customFormat="1" ht="33" customHeight="1" x14ac:dyDescent="0.2">
      <c r="A23" s="23">
        <f t="shared" si="1"/>
        <v>12</v>
      </c>
      <c r="B23" s="24" t="str">
        <f t="shared" si="2"/>
        <v/>
      </c>
      <c r="C23" s="62"/>
      <c r="D23" s="69" t="str">
        <f t="shared" si="3"/>
        <v/>
      </c>
      <c r="E23" s="69" t="str">
        <f t="shared" si="4"/>
        <v/>
      </c>
      <c r="F23" s="8"/>
      <c r="G23" s="26"/>
      <c r="H23" s="69" t="str">
        <f>IF($C23="","",※編集不可※選択項目!$C$2)</f>
        <v/>
      </c>
      <c r="I23" s="64"/>
      <c r="J23" s="72" t="str" cm="1">
        <f t="array" ref="J23">IFERROR(_xlfn.IFS($AA23=1,"熱源水入口温度：65℃",$AA23=2,"熱源水入口温度：90℃",$AA23=3,"熱源水入口温度：70℃"),"")</f>
        <v/>
      </c>
      <c r="K23" s="9"/>
      <c r="L23" s="9"/>
      <c r="M23" s="9"/>
      <c r="N23" s="21" t="str">
        <f t="shared" si="5"/>
        <v/>
      </c>
      <c r="O23" s="27" t="str">
        <f t="shared" si="6"/>
        <v/>
      </c>
      <c r="P23" s="66"/>
      <c r="Q23" s="8"/>
      <c r="R23" s="132"/>
      <c r="S23" s="137" t="str">
        <f t="shared" si="7"/>
        <v/>
      </c>
      <c r="T23" s="85"/>
      <c r="U23" s="50"/>
      <c r="V23" s="145" t="str">
        <f t="shared" si="8"/>
        <v/>
      </c>
      <c r="W23" s="56"/>
      <c r="X23" s="57"/>
      <c r="Y23" s="58"/>
      <c r="Z23" s="4"/>
      <c r="AA23" s="4">
        <f>IF($I23="",0,MATCH($I23,※編集不可※選択項目!$D$2:$D$4,0))</f>
        <v>0</v>
      </c>
      <c r="AB23" s="4">
        <f>IF($J23="",0,MATCH($J23,※編集不可※選択項目!$E$2:$E$4,0))</f>
        <v>0</v>
      </c>
      <c r="AC23" s="4">
        <f>IF($AA23=0,0,INDEX(※編集不可※選択項目!$F$8:$F$10,MATCH($AA23&amp;"-"&amp;$AB23,※編集不可※選択項目!$B$8:$B$10,0)))</f>
        <v>0</v>
      </c>
      <c r="AD23" s="16">
        <f t="shared" si="9"/>
        <v>0</v>
      </c>
      <c r="AE23" s="16">
        <f t="shared" si="10"/>
        <v>0</v>
      </c>
      <c r="AF23" s="16" t="str">
        <f t="shared" si="11"/>
        <v/>
      </c>
      <c r="AG23" s="4">
        <f t="shared" si="12"/>
        <v>0</v>
      </c>
      <c r="AH23" s="4">
        <f t="shared" si="13"/>
        <v>0</v>
      </c>
    </row>
    <row r="24" spans="1:34" s="3" customFormat="1" ht="33" customHeight="1" x14ac:dyDescent="0.2">
      <c r="A24" s="23">
        <f t="shared" si="1"/>
        <v>13</v>
      </c>
      <c r="B24" s="24" t="str">
        <f t="shared" si="2"/>
        <v/>
      </c>
      <c r="C24" s="62"/>
      <c r="D24" s="69" t="str">
        <f t="shared" si="3"/>
        <v/>
      </c>
      <c r="E24" s="69" t="str">
        <f t="shared" si="4"/>
        <v/>
      </c>
      <c r="F24" s="8"/>
      <c r="G24" s="26"/>
      <c r="H24" s="69" t="str">
        <f>IF($C24="","",※編集不可※選択項目!$C$2)</f>
        <v/>
      </c>
      <c r="I24" s="64"/>
      <c r="J24" s="72" t="str" cm="1">
        <f t="array" ref="J24">IFERROR(_xlfn.IFS($AA24=1,"熱源水入口温度：65℃",$AA24=2,"熱源水入口温度：90℃",$AA24=3,"熱源水入口温度：70℃"),"")</f>
        <v/>
      </c>
      <c r="K24" s="9"/>
      <c r="L24" s="9"/>
      <c r="M24" s="9"/>
      <c r="N24" s="21" t="str">
        <f t="shared" si="5"/>
        <v/>
      </c>
      <c r="O24" s="27" t="str">
        <f t="shared" si="6"/>
        <v/>
      </c>
      <c r="P24" s="66"/>
      <c r="Q24" s="8"/>
      <c r="R24" s="132"/>
      <c r="S24" s="137" t="str">
        <f t="shared" si="7"/>
        <v/>
      </c>
      <c r="T24" s="85"/>
      <c r="U24" s="50"/>
      <c r="V24" s="145" t="str">
        <f t="shared" si="8"/>
        <v/>
      </c>
      <c r="W24" s="56"/>
      <c r="X24" s="57"/>
      <c r="Y24" s="58"/>
      <c r="Z24" s="4"/>
      <c r="AA24" s="4">
        <f>IF($I24="",0,MATCH($I24,※編集不可※選択項目!$D$2:$D$4,0))</f>
        <v>0</v>
      </c>
      <c r="AB24" s="4">
        <f>IF($J24="",0,MATCH($J24,※編集不可※選択項目!$E$2:$E$4,0))</f>
        <v>0</v>
      </c>
      <c r="AC24" s="4">
        <f>IF($AA24=0,0,INDEX(※編集不可※選択項目!$F$8:$F$10,MATCH($AA24&amp;"-"&amp;$AB24,※編集不可※選択項目!$B$8:$B$10,0)))</f>
        <v>0</v>
      </c>
      <c r="AD24" s="16">
        <f t="shared" si="9"/>
        <v>0</v>
      </c>
      <c r="AE24" s="16">
        <f t="shared" si="10"/>
        <v>0</v>
      </c>
      <c r="AF24" s="16" t="str">
        <f t="shared" si="11"/>
        <v/>
      </c>
      <c r="AG24" s="4">
        <f t="shared" si="12"/>
        <v>0</v>
      </c>
      <c r="AH24" s="4">
        <f t="shared" si="13"/>
        <v>0</v>
      </c>
    </row>
    <row r="25" spans="1:34" s="3" customFormat="1" ht="33" customHeight="1" x14ac:dyDescent="0.2">
      <c r="A25" s="23">
        <f t="shared" si="1"/>
        <v>14</v>
      </c>
      <c r="B25" s="24" t="str">
        <f t="shared" si="2"/>
        <v/>
      </c>
      <c r="C25" s="62"/>
      <c r="D25" s="69" t="str">
        <f t="shared" si="3"/>
        <v/>
      </c>
      <c r="E25" s="69" t="str">
        <f t="shared" si="4"/>
        <v/>
      </c>
      <c r="F25" s="8"/>
      <c r="G25" s="26"/>
      <c r="H25" s="69" t="str">
        <f>IF($C25="","",※編集不可※選択項目!$C$2)</f>
        <v/>
      </c>
      <c r="I25" s="64"/>
      <c r="J25" s="72" t="str" cm="1">
        <f t="array" ref="J25">IFERROR(_xlfn.IFS($AA25=1,"熱源水入口温度：65℃",$AA25=2,"熱源水入口温度：90℃",$AA25=3,"熱源水入口温度：70℃"),"")</f>
        <v/>
      </c>
      <c r="K25" s="9"/>
      <c r="L25" s="9"/>
      <c r="M25" s="9"/>
      <c r="N25" s="21" t="str">
        <f t="shared" si="5"/>
        <v/>
      </c>
      <c r="O25" s="27" t="str">
        <f t="shared" si="6"/>
        <v/>
      </c>
      <c r="P25" s="66"/>
      <c r="Q25" s="8"/>
      <c r="R25" s="132"/>
      <c r="S25" s="137" t="str">
        <f t="shared" si="7"/>
        <v/>
      </c>
      <c r="T25" s="85"/>
      <c r="U25" s="50"/>
      <c r="V25" s="145" t="str">
        <f t="shared" si="8"/>
        <v/>
      </c>
      <c r="W25" s="56"/>
      <c r="X25" s="57"/>
      <c r="Y25" s="58"/>
      <c r="Z25" s="4"/>
      <c r="AA25" s="4">
        <f>IF($I25="",0,MATCH($I25,※編集不可※選択項目!$D$2:$D$4,0))</f>
        <v>0</v>
      </c>
      <c r="AB25" s="4">
        <f>IF($J25="",0,MATCH($J25,※編集不可※選択項目!$E$2:$E$4,0))</f>
        <v>0</v>
      </c>
      <c r="AC25" s="4">
        <f>IF($AA25=0,0,INDEX(※編集不可※選択項目!$F$8:$F$10,MATCH($AA25&amp;"-"&amp;$AB25,※編集不可※選択項目!$B$8:$B$10,0)))</f>
        <v>0</v>
      </c>
      <c r="AD25" s="16">
        <f t="shared" si="9"/>
        <v>0</v>
      </c>
      <c r="AE25" s="16">
        <f t="shared" si="10"/>
        <v>0</v>
      </c>
      <c r="AF25" s="16" t="str">
        <f t="shared" si="11"/>
        <v/>
      </c>
      <c r="AG25" s="4">
        <f t="shared" si="12"/>
        <v>0</v>
      </c>
      <c r="AH25" s="4">
        <f t="shared" si="13"/>
        <v>0</v>
      </c>
    </row>
    <row r="26" spans="1:34" s="3" customFormat="1" ht="33" customHeight="1" x14ac:dyDescent="0.2">
      <c r="A26" s="23">
        <f t="shared" si="1"/>
        <v>15</v>
      </c>
      <c r="B26" s="24" t="str">
        <f t="shared" si="2"/>
        <v/>
      </c>
      <c r="C26" s="62"/>
      <c r="D26" s="69" t="str">
        <f t="shared" si="3"/>
        <v/>
      </c>
      <c r="E26" s="69" t="str">
        <f t="shared" si="4"/>
        <v/>
      </c>
      <c r="F26" s="8"/>
      <c r="G26" s="26"/>
      <c r="H26" s="69" t="str">
        <f>IF($C26="","",※編集不可※選択項目!$C$2)</f>
        <v/>
      </c>
      <c r="I26" s="64"/>
      <c r="J26" s="72" t="str" cm="1">
        <f t="array" ref="J26">IFERROR(_xlfn.IFS($AA26=1,"熱源水入口温度：65℃",$AA26=2,"熱源水入口温度：90℃",$AA26=3,"熱源水入口温度：70℃"),"")</f>
        <v/>
      </c>
      <c r="K26" s="9"/>
      <c r="L26" s="9"/>
      <c r="M26" s="9"/>
      <c r="N26" s="21" t="str">
        <f t="shared" si="5"/>
        <v/>
      </c>
      <c r="O26" s="27" t="str">
        <f t="shared" si="6"/>
        <v/>
      </c>
      <c r="P26" s="66"/>
      <c r="Q26" s="8"/>
      <c r="R26" s="132"/>
      <c r="S26" s="137" t="str">
        <f t="shared" si="7"/>
        <v/>
      </c>
      <c r="T26" s="85"/>
      <c r="U26" s="50"/>
      <c r="V26" s="145" t="str">
        <f t="shared" si="8"/>
        <v/>
      </c>
      <c r="W26" s="56"/>
      <c r="X26" s="57"/>
      <c r="Y26" s="58"/>
      <c r="Z26" s="4"/>
      <c r="AA26" s="4">
        <f>IF($I26="",0,MATCH($I26,※編集不可※選択項目!$D$2:$D$4,0))</f>
        <v>0</v>
      </c>
      <c r="AB26" s="4">
        <f>IF($J26="",0,MATCH($J26,※編集不可※選択項目!$E$2:$E$4,0))</f>
        <v>0</v>
      </c>
      <c r="AC26" s="4">
        <f>IF($AA26=0,0,INDEX(※編集不可※選択項目!$F$8:$F$10,MATCH($AA26&amp;"-"&amp;$AB26,※編集不可※選択項目!$B$8:$B$10,0)))</f>
        <v>0</v>
      </c>
      <c r="AD26" s="16">
        <f t="shared" si="9"/>
        <v>0</v>
      </c>
      <c r="AE26" s="16">
        <f t="shared" si="10"/>
        <v>0</v>
      </c>
      <c r="AF26" s="16" t="str">
        <f t="shared" si="11"/>
        <v/>
      </c>
      <c r="AG26" s="4">
        <f t="shared" si="12"/>
        <v>0</v>
      </c>
      <c r="AH26" s="4">
        <f t="shared" si="13"/>
        <v>0</v>
      </c>
    </row>
    <row r="27" spans="1:34" s="3" customFormat="1" ht="33" customHeight="1" x14ac:dyDescent="0.2">
      <c r="A27" s="23">
        <f t="shared" si="1"/>
        <v>16</v>
      </c>
      <c r="B27" s="24" t="str">
        <f t="shared" si="2"/>
        <v/>
      </c>
      <c r="C27" s="62"/>
      <c r="D27" s="69" t="str">
        <f t="shared" si="3"/>
        <v/>
      </c>
      <c r="E27" s="69" t="str">
        <f t="shared" si="4"/>
        <v/>
      </c>
      <c r="F27" s="8"/>
      <c r="G27" s="26"/>
      <c r="H27" s="69" t="str">
        <f>IF($C27="","",※編集不可※選択項目!$C$2)</f>
        <v/>
      </c>
      <c r="I27" s="64"/>
      <c r="J27" s="72" t="str" cm="1">
        <f t="array" ref="J27">IFERROR(_xlfn.IFS($AA27=1,"熱源水入口温度：65℃",$AA27=2,"熱源水入口温度：90℃",$AA27=3,"熱源水入口温度：70℃"),"")</f>
        <v/>
      </c>
      <c r="K27" s="9"/>
      <c r="L27" s="9"/>
      <c r="M27" s="9"/>
      <c r="N27" s="21" t="str">
        <f t="shared" si="5"/>
        <v/>
      </c>
      <c r="O27" s="27" t="str">
        <f t="shared" si="6"/>
        <v/>
      </c>
      <c r="P27" s="66"/>
      <c r="Q27" s="8"/>
      <c r="R27" s="132"/>
      <c r="S27" s="137" t="str">
        <f t="shared" si="7"/>
        <v/>
      </c>
      <c r="T27" s="85"/>
      <c r="U27" s="50"/>
      <c r="V27" s="145" t="str">
        <f t="shared" si="8"/>
        <v/>
      </c>
      <c r="W27" s="56"/>
      <c r="X27" s="57"/>
      <c r="Y27" s="58"/>
      <c r="Z27" s="4"/>
      <c r="AA27" s="4">
        <f>IF($I27="",0,MATCH($I27,※編集不可※選択項目!$D$2:$D$4,0))</f>
        <v>0</v>
      </c>
      <c r="AB27" s="4">
        <f>IF($J27="",0,MATCH($J27,※編集不可※選択項目!$E$2:$E$4,0))</f>
        <v>0</v>
      </c>
      <c r="AC27" s="4">
        <f>IF($AA27=0,0,INDEX(※編集不可※選択項目!$F$8:$F$10,MATCH($AA27&amp;"-"&amp;$AB27,※編集不可※選択項目!$B$8:$B$10,0)))</f>
        <v>0</v>
      </c>
      <c r="AD27" s="16">
        <f t="shared" si="9"/>
        <v>0</v>
      </c>
      <c r="AE27" s="16">
        <f t="shared" si="10"/>
        <v>0</v>
      </c>
      <c r="AF27" s="16" t="str">
        <f t="shared" si="11"/>
        <v/>
      </c>
      <c r="AG27" s="4">
        <f t="shared" si="12"/>
        <v>0</v>
      </c>
      <c r="AH27" s="4">
        <f t="shared" si="13"/>
        <v>0</v>
      </c>
    </row>
    <row r="28" spans="1:34" s="3" customFormat="1" ht="33" customHeight="1" x14ac:dyDescent="0.2">
      <c r="A28" s="23">
        <f t="shared" si="1"/>
        <v>17</v>
      </c>
      <c r="B28" s="24" t="str">
        <f t="shared" si="2"/>
        <v/>
      </c>
      <c r="C28" s="62"/>
      <c r="D28" s="69" t="str">
        <f t="shared" si="3"/>
        <v/>
      </c>
      <c r="E28" s="69" t="str">
        <f t="shared" si="4"/>
        <v/>
      </c>
      <c r="F28" s="8"/>
      <c r="G28" s="26"/>
      <c r="H28" s="69" t="str">
        <f>IF($C28="","",※編集不可※選択項目!$C$2)</f>
        <v/>
      </c>
      <c r="I28" s="9"/>
      <c r="J28" s="72" t="str" cm="1">
        <f t="array" ref="J28">IFERROR(_xlfn.IFS($AA28=1,"熱源水入口温度：65℃",$AA28=2,"熱源水入口温度：90℃",$AA28=3,"熱源水入口温度：70℃"),"")</f>
        <v/>
      </c>
      <c r="K28" s="9"/>
      <c r="L28" s="9"/>
      <c r="M28" s="9"/>
      <c r="N28" s="21" t="str">
        <f t="shared" si="5"/>
        <v/>
      </c>
      <c r="O28" s="27" t="str">
        <f t="shared" si="6"/>
        <v/>
      </c>
      <c r="P28" s="66"/>
      <c r="Q28" s="8"/>
      <c r="R28" s="132"/>
      <c r="S28" s="137" t="str">
        <f t="shared" si="7"/>
        <v/>
      </c>
      <c r="T28" s="85"/>
      <c r="U28" s="50"/>
      <c r="V28" s="145" t="str">
        <f t="shared" si="8"/>
        <v/>
      </c>
      <c r="W28" s="56"/>
      <c r="X28" s="57"/>
      <c r="Y28" s="58"/>
      <c r="Z28" s="4"/>
      <c r="AA28" s="4">
        <f>IF($I28="",0,MATCH($I28,※編集不可※選択項目!$D$2:$D$4,0))</f>
        <v>0</v>
      </c>
      <c r="AB28" s="4">
        <f>IF($J28="",0,MATCH($J28,※編集不可※選択項目!$E$2:$E$4,0))</f>
        <v>0</v>
      </c>
      <c r="AC28" s="4">
        <f>IF($AA28=0,0,INDEX(※編集不可※選択項目!$F$8:$F$10,MATCH($AA28&amp;"-"&amp;$AB28,※編集不可※選択項目!$B$8:$B$10,0)))</f>
        <v>0</v>
      </c>
      <c r="AD28" s="16">
        <f t="shared" si="9"/>
        <v>0</v>
      </c>
      <c r="AE28" s="16">
        <f t="shared" si="10"/>
        <v>0</v>
      </c>
      <c r="AF28" s="16" t="str">
        <f t="shared" si="11"/>
        <v/>
      </c>
      <c r="AG28" s="4">
        <f t="shared" si="12"/>
        <v>0</v>
      </c>
      <c r="AH28" s="4">
        <f t="shared" si="13"/>
        <v>0</v>
      </c>
    </row>
    <row r="29" spans="1:34" s="3" customFormat="1" ht="33" customHeight="1" x14ac:dyDescent="0.2">
      <c r="A29" s="23">
        <f t="shared" si="1"/>
        <v>18</v>
      </c>
      <c r="B29" s="24" t="str">
        <f t="shared" si="2"/>
        <v/>
      </c>
      <c r="C29" s="62"/>
      <c r="D29" s="69" t="str">
        <f t="shared" si="3"/>
        <v/>
      </c>
      <c r="E29" s="69" t="str">
        <f t="shared" si="4"/>
        <v/>
      </c>
      <c r="F29" s="8"/>
      <c r="G29" s="26"/>
      <c r="H29" s="69" t="str">
        <f>IF($C29="","",※編集不可※選択項目!$C$2)</f>
        <v/>
      </c>
      <c r="I29" s="9"/>
      <c r="J29" s="72" t="str" cm="1">
        <f t="array" ref="J29">IFERROR(_xlfn.IFS($AA29=1,"熱源水入口温度：65℃",$AA29=2,"熱源水入口温度：90℃",$AA29=3,"熱源水入口温度：70℃"),"")</f>
        <v/>
      </c>
      <c r="K29" s="9"/>
      <c r="L29" s="9"/>
      <c r="M29" s="9"/>
      <c r="N29" s="21" t="str">
        <f t="shared" si="5"/>
        <v/>
      </c>
      <c r="O29" s="27" t="str">
        <f t="shared" si="6"/>
        <v/>
      </c>
      <c r="P29" s="66"/>
      <c r="Q29" s="8"/>
      <c r="R29" s="132"/>
      <c r="S29" s="137" t="str">
        <f t="shared" si="7"/>
        <v/>
      </c>
      <c r="T29" s="85"/>
      <c r="U29" s="50"/>
      <c r="V29" s="145" t="str">
        <f t="shared" si="8"/>
        <v/>
      </c>
      <c r="W29" s="56"/>
      <c r="X29" s="57"/>
      <c r="Y29" s="58"/>
      <c r="Z29" s="4"/>
      <c r="AA29" s="4">
        <f>IF($I29="",0,MATCH($I29,※編集不可※選択項目!$D$2:$D$4,0))</f>
        <v>0</v>
      </c>
      <c r="AB29" s="4">
        <f>IF($J29="",0,MATCH($J29,※編集不可※選択項目!$E$2:$E$4,0))</f>
        <v>0</v>
      </c>
      <c r="AC29" s="4">
        <f>IF($AA29=0,0,INDEX(※編集不可※選択項目!$F$8:$F$10,MATCH($AA29&amp;"-"&amp;$AB29,※編集不可※選択項目!$B$8:$B$10,0)))</f>
        <v>0</v>
      </c>
      <c r="AD29" s="16">
        <f t="shared" si="9"/>
        <v>0</v>
      </c>
      <c r="AE29" s="16">
        <f t="shared" si="10"/>
        <v>0</v>
      </c>
      <c r="AF29" s="16" t="str">
        <f t="shared" si="11"/>
        <v/>
      </c>
      <c r="AG29" s="4">
        <f t="shared" si="12"/>
        <v>0</v>
      </c>
      <c r="AH29" s="4">
        <f t="shared" si="13"/>
        <v>0</v>
      </c>
    </row>
    <row r="30" spans="1:34" s="3" customFormat="1" ht="33" customHeight="1" x14ac:dyDescent="0.2">
      <c r="A30" s="23">
        <f t="shared" si="1"/>
        <v>19</v>
      </c>
      <c r="B30" s="24" t="str">
        <f t="shared" si="2"/>
        <v/>
      </c>
      <c r="C30" s="62"/>
      <c r="D30" s="69" t="str">
        <f t="shared" si="3"/>
        <v/>
      </c>
      <c r="E30" s="69" t="str">
        <f t="shared" si="4"/>
        <v/>
      </c>
      <c r="F30" s="8"/>
      <c r="G30" s="26"/>
      <c r="H30" s="69" t="str">
        <f>IF($C30="","",※編集不可※選択項目!$C$2)</f>
        <v/>
      </c>
      <c r="I30" s="9"/>
      <c r="J30" s="72" t="str" cm="1">
        <f t="array" ref="J30">IFERROR(_xlfn.IFS($AA30=1,"熱源水入口温度：65℃",$AA30=2,"熱源水入口温度：90℃",$AA30=3,"熱源水入口温度：70℃"),"")</f>
        <v/>
      </c>
      <c r="K30" s="9"/>
      <c r="L30" s="9"/>
      <c r="M30" s="9"/>
      <c r="N30" s="21" t="str">
        <f t="shared" si="5"/>
        <v/>
      </c>
      <c r="O30" s="27" t="str">
        <f t="shared" si="6"/>
        <v/>
      </c>
      <c r="P30" s="66"/>
      <c r="Q30" s="8"/>
      <c r="R30" s="132"/>
      <c r="S30" s="137" t="str">
        <f t="shared" si="7"/>
        <v/>
      </c>
      <c r="T30" s="85"/>
      <c r="U30" s="50"/>
      <c r="V30" s="145" t="str">
        <f t="shared" si="8"/>
        <v/>
      </c>
      <c r="W30" s="56"/>
      <c r="X30" s="57"/>
      <c r="Y30" s="58"/>
      <c r="Z30" s="4"/>
      <c r="AA30" s="4">
        <f>IF($I30="",0,MATCH($I30,※編集不可※選択項目!$D$2:$D$4,0))</f>
        <v>0</v>
      </c>
      <c r="AB30" s="4">
        <f>IF($J30="",0,MATCH($J30,※編集不可※選択項目!$E$2:$E$4,0))</f>
        <v>0</v>
      </c>
      <c r="AC30" s="4">
        <f>IF($AA30=0,0,INDEX(※編集不可※選択項目!$F$8:$F$10,MATCH($AA30&amp;"-"&amp;$AB30,※編集不可※選択項目!$B$8:$B$10,0)))</f>
        <v>0</v>
      </c>
      <c r="AD30" s="16">
        <f t="shared" si="9"/>
        <v>0</v>
      </c>
      <c r="AE30" s="16">
        <f t="shared" si="10"/>
        <v>0</v>
      </c>
      <c r="AF30" s="16" t="str">
        <f t="shared" si="11"/>
        <v/>
      </c>
      <c r="AG30" s="4">
        <f t="shared" si="12"/>
        <v>0</v>
      </c>
      <c r="AH30" s="4">
        <f t="shared" si="13"/>
        <v>0</v>
      </c>
    </row>
    <row r="31" spans="1:34" s="3" customFormat="1" ht="33" customHeight="1" x14ac:dyDescent="0.2">
      <c r="A31" s="23">
        <f t="shared" si="1"/>
        <v>20</v>
      </c>
      <c r="B31" s="24" t="str">
        <f t="shared" si="2"/>
        <v/>
      </c>
      <c r="C31" s="62"/>
      <c r="D31" s="69" t="str">
        <f t="shared" si="3"/>
        <v/>
      </c>
      <c r="E31" s="69" t="str">
        <f t="shared" si="4"/>
        <v/>
      </c>
      <c r="F31" s="8"/>
      <c r="G31" s="26"/>
      <c r="H31" s="69" t="str">
        <f>IF($C31="","",※編集不可※選択項目!$C$2)</f>
        <v/>
      </c>
      <c r="I31" s="9"/>
      <c r="J31" s="72" t="str" cm="1">
        <f t="array" ref="J31">IFERROR(_xlfn.IFS($AA31=1,"熱源水入口温度：65℃",$AA31=2,"熱源水入口温度：90℃",$AA31=3,"熱源水入口温度：70℃"),"")</f>
        <v/>
      </c>
      <c r="K31" s="9"/>
      <c r="L31" s="9"/>
      <c r="M31" s="9"/>
      <c r="N31" s="21" t="str">
        <f t="shared" si="5"/>
        <v/>
      </c>
      <c r="O31" s="27" t="str">
        <f t="shared" si="6"/>
        <v/>
      </c>
      <c r="P31" s="66"/>
      <c r="Q31" s="8"/>
      <c r="R31" s="132"/>
      <c r="S31" s="137" t="str">
        <f t="shared" si="7"/>
        <v/>
      </c>
      <c r="T31" s="85"/>
      <c r="U31" s="50"/>
      <c r="V31" s="145" t="str">
        <f t="shared" si="8"/>
        <v/>
      </c>
      <c r="W31" s="56"/>
      <c r="X31" s="57"/>
      <c r="Y31" s="58"/>
      <c r="Z31" s="4"/>
      <c r="AA31" s="4">
        <f>IF($I31="",0,MATCH($I31,※編集不可※選択項目!$D$2:$D$4,0))</f>
        <v>0</v>
      </c>
      <c r="AB31" s="4">
        <f>IF($J31="",0,MATCH($J31,※編集不可※選択項目!$E$2:$E$4,0))</f>
        <v>0</v>
      </c>
      <c r="AC31" s="4">
        <f>IF($AA31=0,0,INDEX(※編集不可※選択項目!$F$8:$F$10,MATCH($AA31&amp;"-"&amp;$AB31,※編集不可※選択項目!$B$8:$B$10,0)))</f>
        <v>0</v>
      </c>
      <c r="AD31" s="16">
        <f t="shared" si="9"/>
        <v>0</v>
      </c>
      <c r="AE31" s="16">
        <f t="shared" si="10"/>
        <v>0</v>
      </c>
      <c r="AF31" s="16" t="str">
        <f t="shared" si="11"/>
        <v/>
      </c>
      <c r="AG31" s="4">
        <f t="shared" si="12"/>
        <v>0</v>
      </c>
      <c r="AH31" s="4">
        <f t="shared" si="13"/>
        <v>0</v>
      </c>
    </row>
    <row r="32" spans="1:34" s="3" customFormat="1" ht="33" customHeight="1" x14ac:dyDescent="0.2">
      <c r="A32" s="23">
        <f t="shared" si="1"/>
        <v>21</v>
      </c>
      <c r="B32" s="24" t="str">
        <f t="shared" si="2"/>
        <v/>
      </c>
      <c r="C32" s="62"/>
      <c r="D32" s="69" t="str">
        <f t="shared" si="3"/>
        <v/>
      </c>
      <c r="E32" s="69" t="str">
        <f t="shared" si="4"/>
        <v/>
      </c>
      <c r="F32" s="8"/>
      <c r="G32" s="26"/>
      <c r="H32" s="69" t="str">
        <f>IF($C32="","",※編集不可※選択項目!$C$2)</f>
        <v/>
      </c>
      <c r="I32" s="9"/>
      <c r="J32" s="72" t="str" cm="1">
        <f t="array" ref="J32">IFERROR(_xlfn.IFS($AA32=1,"熱源水入口温度：65℃",$AA32=2,"熱源水入口温度：90℃",$AA32=3,"熱源水入口温度：70℃"),"")</f>
        <v/>
      </c>
      <c r="K32" s="9"/>
      <c r="L32" s="9"/>
      <c r="M32" s="9"/>
      <c r="N32" s="21" t="str">
        <f t="shared" si="5"/>
        <v/>
      </c>
      <c r="O32" s="27" t="str">
        <f t="shared" si="6"/>
        <v/>
      </c>
      <c r="P32" s="66"/>
      <c r="Q32" s="8"/>
      <c r="R32" s="132"/>
      <c r="S32" s="137" t="str">
        <f t="shared" si="7"/>
        <v/>
      </c>
      <c r="T32" s="85"/>
      <c r="U32" s="50"/>
      <c r="V32" s="145" t="str">
        <f t="shared" si="8"/>
        <v/>
      </c>
      <c r="W32" s="56"/>
      <c r="X32" s="57"/>
      <c r="Y32" s="58"/>
      <c r="Z32" s="4"/>
      <c r="AA32" s="4">
        <f>IF($I32="",0,MATCH($I32,※編集不可※選択項目!$D$2:$D$4,0))</f>
        <v>0</v>
      </c>
      <c r="AB32" s="4">
        <f>IF($J32="",0,MATCH($J32,※編集不可※選択項目!$E$2:$E$4,0))</f>
        <v>0</v>
      </c>
      <c r="AC32" s="4">
        <f>IF($AA32=0,0,INDEX(※編集不可※選択項目!$F$8:$F$10,MATCH($AA32&amp;"-"&amp;$AB32,※編集不可※選択項目!$B$8:$B$10,0)))</f>
        <v>0</v>
      </c>
      <c r="AD32" s="16">
        <f t="shared" si="9"/>
        <v>0</v>
      </c>
      <c r="AE32" s="16">
        <f t="shared" si="10"/>
        <v>0</v>
      </c>
      <c r="AF32" s="16" t="str">
        <f t="shared" si="11"/>
        <v/>
      </c>
      <c r="AG32" s="4">
        <f t="shared" si="12"/>
        <v>0</v>
      </c>
      <c r="AH32" s="4">
        <f t="shared" si="13"/>
        <v>0</v>
      </c>
    </row>
    <row r="33" spans="1:34" s="3" customFormat="1" ht="33" customHeight="1" x14ac:dyDescent="0.2">
      <c r="A33" s="23">
        <f t="shared" si="1"/>
        <v>22</v>
      </c>
      <c r="B33" s="24" t="str">
        <f t="shared" si="2"/>
        <v/>
      </c>
      <c r="C33" s="62"/>
      <c r="D33" s="69" t="str">
        <f t="shared" si="3"/>
        <v/>
      </c>
      <c r="E33" s="69" t="str">
        <f t="shared" si="4"/>
        <v/>
      </c>
      <c r="F33" s="8"/>
      <c r="G33" s="26"/>
      <c r="H33" s="69" t="str">
        <f>IF($C33="","",※編集不可※選択項目!$C$2)</f>
        <v/>
      </c>
      <c r="I33" s="9"/>
      <c r="J33" s="72" t="str" cm="1">
        <f t="array" ref="J33">IFERROR(_xlfn.IFS($AA33=1,"熱源水入口温度：65℃",$AA33=2,"熱源水入口温度：90℃",$AA33=3,"熱源水入口温度：70℃"),"")</f>
        <v/>
      </c>
      <c r="K33" s="9"/>
      <c r="L33" s="9"/>
      <c r="M33" s="9"/>
      <c r="N33" s="21" t="str">
        <f t="shared" si="5"/>
        <v/>
      </c>
      <c r="O33" s="27" t="str">
        <f t="shared" si="6"/>
        <v/>
      </c>
      <c r="P33" s="66"/>
      <c r="Q33" s="8"/>
      <c r="R33" s="132"/>
      <c r="S33" s="137" t="str">
        <f t="shared" si="7"/>
        <v/>
      </c>
      <c r="T33" s="85"/>
      <c r="U33" s="50"/>
      <c r="V33" s="145" t="str">
        <f t="shared" si="8"/>
        <v/>
      </c>
      <c r="W33" s="56"/>
      <c r="X33" s="57"/>
      <c r="Y33" s="58"/>
      <c r="Z33" s="4"/>
      <c r="AA33" s="4">
        <f>IF($I33="",0,MATCH($I33,※編集不可※選択項目!$D$2:$D$4,0))</f>
        <v>0</v>
      </c>
      <c r="AB33" s="4">
        <f>IF($J33="",0,MATCH($J33,※編集不可※選択項目!$E$2:$E$4,0))</f>
        <v>0</v>
      </c>
      <c r="AC33" s="4">
        <f>IF($AA33=0,0,INDEX(※編集不可※選択項目!$F$8:$F$10,MATCH($AA33&amp;"-"&amp;$AB33,※編集不可※選択項目!$B$8:$B$10,0)))</f>
        <v>0</v>
      </c>
      <c r="AD33" s="16">
        <f t="shared" si="9"/>
        <v>0</v>
      </c>
      <c r="AE33" s="16">
        <f t="shared" si="10"/>
        <v>0</v>
      </c>
      <c r="AF33" s="16" t="str">
        <f t="shared" si="11"/>
        <v/>
      </c>
      <c r="AG33" s="4">
        <f t="shared" si="12"/>
        <v>0</v>
      </c>
      <c r="AH33" s="4">
        <f t="shared" si="13"/>
        <v>0</v>
      </c>
    </row>
    <row r="34" spans="1:34" s="3" customFormat="1" ht="33" customHeight="1" x14ac:dyDescent="0.2">
      <c r="A34" s="23">
        <f t="shared" si="1"/>
        <v>23</v>
      </c>
      <c r="B34" s="24" t="str">
        <f t="shared" si="2"/>
        <v/>
      </c>
      <c r="C34" s="62"/>
      <c r="D34" s="69" t="str">
        <f t="shared" si="3"/>
        <v/>
      </c>
      <c r="E34" s="69" t="str">
        <f t="shared" si="4"/>
        <v/>
      </c>
      <c r="F34" s="8"/>
      <c r="G34" s="26"/>
      <c r="H34" s="69" t="str">
        <f>IF($C34="","",※編集不可※選択項目!$C$2)</f>
        <v/>
      </c>
      <c r="I34" s="9"/>
      <c r="J34" s="72" t="str" cm="1">
        <f t="array" ref="J34">IFERROR(_xlfn.IFS($AA34=1,"熱源水入口温度：65℃",$AA34=2,"熱源水入口温度：90℃",$AA34=3,"熱源水入口温度：70℃"),"")</f>
        <v/>
      </c>
      <c r="K34" s="9"/>
      <c r="L34" s="9"/>
      <c r="M34" s="9"/>
      <c r="N34" s="21" t="str">
        <f t="shared" si="5"/>
        <v/>
      </c>
      <c r="O34" s="27" t="str">
        <f t="shared" si="6"/>
        <v/>
      </c>
      <c r="P34" s="66"/>
      <c r="Q34" s="8"/>
      <c r="R34" s="132"/>
      <c r="S34" s="137" t="str">
        <f t="shared" si="7"/>
        <v/>
      </c>
      <c r="T34" s="85"/>
      <c r="U34" s="50"/>
      <c r="V34" s="145" t="str">
        <f t="shared" si="8"/>
        <v/>
      </c>
      <c r="W34" s="56"/>
      <c r="X34" s="57"/>
      <c r="Y34" s="58"/>
      <c r="Z34" s="4"/>
      <c r="AA34" s="4">
        <f>IF($I34="",0,MATCH($I34,※編集不可※選択項目!$D$2:$D$4,0))</f>
        <v>0</v>
      </c>
      <c r="AB34" s="4">
        <f>IF($J34="",0,MATCH($J34,※編集不可※選択項目!$E$2:$E$4,0))</f>
        <v>0</v>
      </c>
      <c r="AC34" s="4">
        <f>IF($AA34=0,0,INDEX(※編集不可※選択項目!$F$8:$F$10,MATCH($AA34&amp;"-"&amp;$AB34,※編集不可※選択項目!$B$8:$B$10,0)))</f>
        <v>0</v>
      </c>
      <c r="AD34" s="16">
        <f t="shared" si="9"/>
        <v>0</v>
      </c>
      <c r="AE34" s="16">
        <f t="shared" si="10"/>
        <v>0</v>
      </c>
      <c r="AF34" s="16" t="str">
        <f t="shared" si="11"/>
        <v/>
      </c>
      <c r="AG34" s="4">
        <f t="shared" si="12"/>
        <v>0</v>
      </c>
      <c r="AH34" s="4">
        <f t="shared" si="13"/>
        <v>0</v>
      </c>
    </row>
    <row r="35" spans="1:34" s="3" customFormat="1" ht="33" customHeight="1" x14ac:dyDescent="0.2">
      <c r="A35" s="23">
        <f t="shared" si="1"/>
        <v>24</v>
      </c>
      <c r="B35" s="24" t="str">
        <f t="shared" si="2"/>
        <v/>
      </c>
      <c r="C35" s="62"/>
      <c r="D35" s="69" t="str">
        <f t="shared" si="3"/>
        <v/>
      </c>
      <c r="E35" s="69" t="str">
        <f t="shared" si="4"/>
        <v/>
      </c>
      <c r="F35" s="8"/>
      <c r="G35" s="26"/>
      <c r="H35" s="69" t="str">
        <f>IF($C35="","",※編集不可※選択項目!$C$2)</f>
        <v/>
      </c>
      <c r="I35" s="9"/>
      <c r="J35" s="72" t="str" cm="1">
        <f t="array" ref="J35">IFERROR(_xlfn.IFS($AA35=1,"熱源水入口温度：65℃",$AA35=2,"熱源水入口温度：90℃",$AA35=3,"熱源水入口温度：70℃"),"")</f>
        <v/>
      </c>
      <c r="K35" s="9"/>
      <c r="L35" s="9"/>
      <c r="M35" s="9"/>
      <c r="N35" s="21" t="str">
        <f t="shared" si="5"/>
        <v/>
      </c>
      <c r="O35" s="27" t="str">
        <f t="shared" si="6"/>
        <v/>
      </c>
      <c r="P35" s="66"/>
      <c r="Q35" s="8"/>
      <c r="R35" s="132"/>
      <c r="S35" s="137" t="str">
        <f t="shared" si="7"/>
        <v/>
      </c>
      <c r="T35" s="85"/>
      <c r="U35" s="50"/>
      <c r="V35" s="145" t="str">
        <f t="shared" si="8"/>
        <v/>
      </c>
      <c r="W35" s="56"/>
      <c r="X35" s="57"/>
      <c r="Y35" s="58"/>
      <c r="Z35" s="4"/>
      <c r="AA35" s="4">
        <f>IF($I35="",0,MATCH($I35,※編集不可※選択項目!$D$2:$D$4,0))</f>
        <v>0</v>
      </c>
      <c r="AB35" s="4">
        <f>IF($J35="",0,MATCH($J35,※編集不可※選択項目!$E$2:$E$4,0))</f>
        <v>0</v>
      </c>
      <c r="AC35" s="4">
        <f>IF($AA35=0,0,INDEX(※編集不可※選択項目!$F$8:$F$10,MATCH($AA35&amp;"-"&amp;$AB35,※編集不可※選択項目!$B$8:$B$10,0)))</f>
        <v>0</v>
      </c>
      <c r="AD35" s="16">
        <f t="shared" si="9"/>
        <v>0</v>
      </c>
      <c r="AE35" s="16">
        <f t="shared" si="10"/>
        <v>0</v>
      </c>
      <c r="AF35" s="16" t="str">
        <f t="shared" si="11"/>
        <v/>
      </c>
      <c r="AG35" s="4">
        <f t="shared" si="12"/>
        <v>0</v>
      </c>
      <c r="AH35" s="4">
        <f t="shared" si="13"/>
        <v>0</v>
      </c>
    </row>
    <row r="36" spans="1:34" s="3" customFormat="1" ht="33" customHeight="1" x14ac:dyDescent="0.2">
      <c r="A36" s="23">
        <f t="shared" si="1"/>
        <v>25</v>
      </c>
      <c r="B36" s="24" t="str">
        <f t="shared" si="2"/>
        <v/>
      </c>
      <c r="C36" s="62"/>
      <c r="D36" s="69" t="str">
        <f t="shared" si="3"/>
        <v/>
      </c>
      <c r="E36" s="69" t="str">
        <f t="shared" si="4"/>
        <v/>
      </c>
      <c r="F36" s="8"/>
      <c r="G36" s="26"/>
      <c r="H36" s="69" t="str">
        <f>IF($C36="","",※編集不可※選択項目!$C$2)</f>
        <v/>
      </c>
      <c r="I36" s="9"/>
      <c r="J36" s="72" t="str" cm="1">
        <f t="array" ref="J36">IFERROR(_xlfn.IFS($AA36=1,"熱源水入口温度：65℃",$AA36=2,"熱源水入口温度：90℃",$AA36=3,"熱源水入口温度：70℃"),"")</f>
        <v/>
      </c>
      <c r="K36" s="9"/>
      <c r="L36" s="9"/>
      <c r="M36" s="9"/>
      <c r="N36" s="21" t="str">
        <f t="shared" si="5"/>
        <v/>
      </c>
      <c r="O36" s="27" t="str">
        <f t="shared" si="6"/>
        <v/>
      </c>
      <c r="P36" s="66"/>
      <c r="Q36" s="8"/>
      <c r="R36" s="132"/>
      <c r="S36" s="137" t="str">
        <f t="shared" si="7"/>
        <v/>
      </c>
      <c r="T36" s="85"/>
      <c r="U36" s="50"/>
      <c r="V36" s="145" t="str">
        <f t="shared" si="8"/>
        <v/>
      </c>
      <c r="W36" s="56"/>
      <c r="X36" s="57"/>
      <c r="Y36" s="58"/>
      <c r="Z36" s="4"/>
      <c r="AA36" s="4">
        <f>IF($I36="",0,MATCH($I36,※編集不可※選択項目!$D$2:$D$4,0))</f>
        <v>0</v>
      </c>
      <c r="AB36" s="4">
        <f>IF($J36="",0,MATCH($J36,※編集不可※選択項目!$E$2:$E$4,0))</f>
        <v>0</v>
      </c>
      <c r="AC36" s="4">
        <f>IF($AA36=0,0,INDEX(※編集不可※選択項目!$F$8:$F$10,MATCH($AA36&amp;"-"&amp;$AB36,※編集不可※選択項目!$B$8:$B$10,0)))</f>
        <v>0</v>
      </c>
      <c r="AD36" s="16">
        <f t="shared" si="9"/>
        <v>0</v>
      </c>
      <c r="AE36" s="16">
        <f t="shared" si="10"/>
        <v>0</v>
      </c>
      <c r="AF36" s="16" t="str">
        <f t="shared" si="11"/>
        <v/>
      </c>
      <c r="AG36" s="4">
        <f t="shared" si="12"/>
        <v>0</v>
      </c>
      <c r="AH36" s="4">
        <f t="shared" si="13"/>
        <v>0</v>
      </c>
    </row>
    <row r="37" spans="1:34" s="3" customFormat="1" ht="33" customHeight="1" x14ac:dyDescent="0.2">
      <c r="A37" s="23">
        <f t="shared" si="1"/>
        <v>26</v>
      </c>
      <c r="B37" s="24" t="str">
        <f t="shared" si="2"/>
        <v/>
      </c>
      <c r="C37" s="62"/>
      <c r="D37" s="69" t="str">
        <f t="shared" si="3"/>
        <v/>
      </c>
      <c r="E37" s="69" t="str">
        <f t="shared" si="4"/>
        <v/>
      </c>
      <c r="F37" s="8"/>
      <c r="G37" s="26"/>
      <c r="H37" s="69" t="str">
        <f>IF($C37="","",※編集不可※選択項目!$C$2)</f>
        <v/>
      </c>
      <c r="I37" s="9"/>
      <c r="J37" s="72" t="str" cm="1">
        <f t="array" ref="J37">IFERROR(_xlfn.IFS($AA37=1,"熱源水入口温度：65℃",$AA37=2,"熱源水入口温度：90℃",$AA37=3,"熱源水入口温度：70℃"),"")</f>
        <v/>
      </c>
      <c r="K37" s="9"/>
      <c r="L37" s="9"/>
      <c r="M37" s="9"/>
      <c r="N37" s="21" t="str">
        <f t="shared" si="5"/>
        <v/>
      </c>
      <c r="O37" s="27" t="str">
        <f t="shared" si="6"/>
        <v/>
      </c>
      <c r="P37" s="66"/>
      <c r="Q37" s="8"/>
      <c r="R37" s="132"/>
      <c r="S37" s="137" t="str">
        <f t="shared" si="7"/>
        <v/>
      </c>
      <c r="T37" s="85"/>
      <c r="U37" s="50"/>
      <c r="V37" s="145" t="str">
        <f t="shared" si="8"/>
        <v/>
      </c>
      <c r="W37" s="56"/>
      <c r="X37" s="57"/>
      <c r="Y37" s="58"/>
      <c r="Z37" s="4"/>
      <c r="AA37" s="4">
        <f>IF($I37="",0,MATCH($I37,※編集不可※選択項目!$D$2:$D$4,0))</f>
        <v>0</v>
      </c>
      <c r="AB37" s="4">
        <f>IF($J37="",0,MATCH($J37,※編集不可※選択項目!$E$2:$E$4,0))</f>
        <v>0</v>
      </c>
      <c r="AC37" s="4">
        <f>IF($AA37=0,0,INDEX(※編集不可※選択項目!$F$8:$F$10,MATCH($AA37&amp;"-"&amp;$AB37,※編集不可※選択項目!$B$8:$B$10,0)))</f>
        <v>0</v>
      </c>
      <c r="AD37" s="16">
        <f t="shared" si="9"/>
        <v>0</v>
      </c>
      <c r="AE37" s="16">
        <f t="shared" si="10"/>
        <v>0</v>
      </c>
      <c r="AF37" s="16" t="str">
        <f t="shared" si="11"/>
        <v/>
      </c>
      <c r="AG37" s="4">
        <f t="shared" si="12"/>
        <v>0</v>
      </c>
      <c r="AH37" s="4">
        <f t="shared" si="13"/>
        <v>0</v>
      </c>
    </row>
    <row r="38" spans="1:34" s="3" customFormat="1" ht="33" customHeight="1" x14ac:dyDescent="0.2">
      <c r="A38" s="23">
        <f t="shared" si="1"/>
        <v>27</v>
      </c>
      <c r="B38" s="24" t="str">
        <f t="shared" si="2"/>
        <v/>
      </c>
      <c r="C38" s="62"/>
      <c r="D38" s="69" t="str">
        <f t="shared" si="3"/>
        <v/>
      </c>
      <c r="E38" s="69" t="str">
        <f t="shared" si="4"/>
        <v/>
      </c>
      <c r="F38" s="8"/>
      <c r="G38" s="26"/>
      <c r="H38" s="69" t="str">
        <f>IF($C38="","",※編集不可※選択項目!$C$2)</f>
        <v/>
      </c>
      <c r="I38" s="9"/>
      <c r="J38" s="72" t="str" cm="1">
        <f t="array" ref="J38">IFERROR(_xlfn.IFS($AA38=1,"熱源水入口温度：65℃",$AA38=2,"熱源水入口温度：90℃",$AA38=3,"熱源水入口温度：70℃"),"")</f>
        <v/>
      </c>
      <c r="K38" s="9"/>
      <c r="L38" s="9"/>
      <c r="M38" s="9"/>
      <c r="N38" s="21" t="str">
        <f t="shared" si="5"/>
        <v/>
      </c>
      <c r="O38" s="27" t="str">
        <f t="shared" si="6"/>
        <v/>
      </c>
      <c r="P38" s="66"/>
      <c r="Q38" s="8"/>
      <c r="R38" s="132"/>
      <c r="S38" s="137" t="str">
        <f t="shared" si="7"/>
        <v/>
      </c>
      <c r="T38" s="85"/>
      <c r="U38" s="50"/>
      <c r="V38" s="145" t="str">
        <f t="shared" si="8"/>
        <v/>
      </c>
      <c r="W38" s="56"/>
      <c r="X38" s="57"/>
      <c r="Y38" s="58"/>
      <c r="Z38" s="4"/>
      <c r="AA38" s="4">
        <f>IF($I38="",0,MATCH($I38,※編集不可※選択項目!$D$2:$D$4,0))</f>
        <v>0</v>
      </c>
      <c r="AB38" s="4">
        <f>IF($J38="",0,MATCH($J38,※編集不可※選択項目!$E$2:$E$4,0))</f>
        <v>0</v>
      </c>
      <c r="AC38" s="4">
        <f>IF($AA38=0,0,INDEX(※編集不可※選択項目!$F$8:$F$10,MATCH($AA38&amp;"-"&amp;$AB38,※編集不可※選択項目!$B$8:$B$10,0)))</f>
        <v>0</v>
      </c>
      <c r="AD38" s="16">
        <f t="shared" si="9"/>
        <v>0</v>
      </c>
      <c r="AE38" s="16">
        <f t="shared" si="10"/>
        <v>0</v>
      </c>
      <c r="AF38" s="16" t="str">
        <f t="shared" si="11"/>
        <v/>
      </c>
      <c r="AG38" s="4">
        <f t="shared" si="12"/>
        <v>0</v>
      </c>
      <c r="AH38" s="4">
        <f t="shared" si="13"/>
        <v>0</v>
      </c>
    </row>
    <row r="39" spans="1:34" s="3" customFormat="1" ht="33" customHeight="1" x14ac:dyDescent="0.2">
      <c r="A39" s="23">
        <f t="shared" si="1"/>
        <v>28</v>
      </c>
      <c r="B39" s="24" t="str">
        <f t="shared" si="2"/>
        <v/>
      </c>
      <c r="C39" s="62"/>
      <c r="D39" s="69" t="str">
        <f t="shared" si="3"/>
        <v/>
      </c>
      <c r="E39" s="69" t="str">
        <f t="shared" si="4"/>
        <v/>
      </c>
      <c r="F39" s="8"/>
      <c r="G39" s="26"/>
      <c r="H39" s="69" t="str">
        <f>IF($C39="","",※編集不可※選択項目!$C$2)</f>
        <v/>
      </c>
      <c r="I39" s="9"/>
      <c r="J39" s="72" t="str" cm="1">
        <f t="array" ref="J39">IFERROR(_xlfn.IFS($AA39=1,"熱源水入口温度：65℃",$AA39=2,"熱源水入口温度：90℃",$AA39=3,"熱源水入口温度：70℃"),"")</f>
        <v/>
      </c>
      <c r="K39" s="9"/>
      <c r="L39" s="9"/>
      <c r="M39" s="9"/>
      <c r="N39" s="21" t="str">
        <f t="shared" si="5"/>
        <v/>
      </c>
      <c r="O39" s="27" t="str">
        <f t="shared" si="6"/>
        <v/>
      </c>
      <c r="P39" s="66"/>
      <c r="Q39" s="8"/>
      <c r="R39" s="132"/>
      <c r="S39" s="137" t="str">
        <f t="shared" si="7"/>
        <v/>
      </c>
      <c r="T39" s="85"/>
      <c r="U39" s="50"/>
      <c r="V39" s="145" t="str">
        <f t="shared" si="8"/>
        <v/>
      </c>
      <c r="W39" s="56"/>
      <c r="X39" s="57"/>
      <c r="Y39" s="58"/>
      <c r="Z39" s="4"/>
      <c r="AA39" s="4">
        <f>IF($I39="",0,MATCH($I39,※編集不可※選択項目!$D$2:$D$4,0))</f>
        <v>0</v>
      </c>
      <c r="AB39" s="4">
        <f>IF($J39="",0,MATCH($J39,※編集不可※選択項目!$E$2:$E$4,0))</f>
        <v>0</v>
      </c>
      <c r="AC39" s="4">
        <f>IF($AA39=0,0,INDEX(※編集不可※選択項目!$F$8:$F$10,MATCH($AA39&amp;"-"&amp;$AB39,※編集不可※選択項目!$B$8:$B$10,0)))</f>
        <v>0</v>
      </c>
      <c r="AD39" s="16">
        <f t="shared" si="9"/>
        <v>0</v>
      </c>
      <c r="AE39" s="16">
        <f t="shared" si="10"/>
        <v>0</v>
      </c>
      <c r="AF39" s="16" t="str">
        <f t="shared" si="11"/>
        <v/>
      </c>
      <c r="AG39" s="4">
        <f t="shared" si="12"/>
        <v>0</v>
      </c>
      <c r="AH39" s="4">
        <f t="shared" si="13"/>
        <v>0</v>
      </c>
    </row>
    <row r="40" spans="1:34" s="3" customFormat="1" ht="33" customHeight="1" x14ac:dyDescent="0.2">
      <c r="A40" s="23">
        <f t="shared" si="1"/>
        <v>29</v>
      </c>
      <c r="B40" s="24" t="str">
        <f t="shared" si="2"/>
        <v/>
      </c>
      <c r="C40" s="62"/>
      <c r="D40" s="69" t="str">
        <f t="shared" si="3"/>
        <v/>
      </c>
      <c r="E40" s="69" t="str">
        <f t="shared" si="4"/>
        <v/>
      </c>
      <c r="F40" s="8"/>
      <c r="G40" s="26"/>
      <c r="H40" s="69" t="str">
        <f>IF($C40="","",※編集不可※選択項目!$C$2)</f>
        <v/>
      </c>
      <c r="I40" s="9"/>
      <c r="J40" s="72" t="str" cm="1">
        <f t="array" ref="J40">IFERROR(_xlfn.IFS($AA40=1,"熱源水入口温度：65℃",$AA40=2,"熱源水入口温度：90℃",$AA40=3,"熱源水入口温度：70℃"),"")</f>
        <v/>
      </c>
      <c r="K40" s="9"/>
      <c r="L40" s="9"/>
      <c r="M40" s="9"/>
      <c r="N40" s="21" t="str">
        <f t="shared" si="5"/>
        <v/>
      </c>
      <c r="O40" s="27" t="str">
        <f t="shared" si="6"/>
        <v/>
      </c>
      <c r="P40" s="66"/>
      <c r="Q40" s="8"/>
      <c r="R40" s="132"/>
      <c r="S40" s="137" t="str">
        <f t="shared" si="7"/>
        <v/>
      </c>
      <c r="T40" s="85"/>
      <c r="U40" s="50"/>
      <c r="V40" s="145" t="str">
        <f t="shared" si="8"/>
        <v/>
      </c>
      <c r="W40" s="56"/>
      <c r="X40" s="57"/>
      <c r="Y40" s="58"/>
      <c r="Z40" s="4"/>
      <c r="AA40" s="4">
        <f>IF($I40="",0,MATCH($I40,※編集不可※選択項目!$D$2:$D$4,0))</f>
        <v>0</v>
      </c>
      <c r="AB40" s="4">
        <f>IF($J40="",0,MATCH($J40,※編集不可※選択項目!$E$2:$E$4,0))</f>
        <v>0</v>
      </c>
      <c r="AC40" s="4">
        <f>IF($AA40=0,0,INDEX(※編集不可※選択項目!$F$8:$F$10,MATCH($AA40&amp;"-"&amp;$AB40,※編集不可※選択項目!$B$8:$B$10,0)))</f>
        <v>0</v>
      </c>
      <c r="AD40" s="16">
        <f t="shared" si="9"/>
        <v>0</v>
      </c>
      <c r="AE40" s="16">
        <f t="shared" si="10"/>
        <v>0</v>
      </c>
      <c r="AF40" s="16" t="str">
        <f t="shared" si="11"/>
        <v/>
      </c>
      <c r="AG40" s="4">
        <f t="shared" si="12"/>
        <v>0</v>
      </c>
      <c r="AH40" s="4">
        <f t="shared" si="13"/>
        <v>0</v>
      </c>
    </row>
    <row r="41" spans="1:34" s="3" customFormat="1" ht="33" customHeight="1" x14ac:dyDescent="0.2">
      <c r="A41" s="23">
        <f t="shared" si="1"/>
        <v>30</v>
      </c>
      <c r="B41" s="24" t="str">
        <f t="shared" si="2"/>
        <v/>
      </c>
      <c r="C41" s="62"/>
      <c r="D41" s="69" t="str">
        <f t="shared" si="3"/>
        <v/>
      </c>
      <c r="E41" s="69" t="str">
        <f t="shared" si="4"/>
        <v/>
      </c>
      <c r="F41" s="8"/>
      <c r="G41" s="26"/>
      <c r="H41" s="69" t="str">
        <f>IF($C41="","",※編集不可※選択項目!$C$2)</f>
        <v/>
      </c>
      <c r="I41" s="9"/>
      <c r="J41" s="72" t="str" cm="1">
        <f t="array" ref="J41">IFERROR(_xlfn.IFS($AA41=1,"熱源水入口温度：65℃",$AA41=2,"熱源水入口温度：90℃",$AA41=3,"熱源水入口温度：70℃"),"")</f>
        <v/>
      </c>
      <c r="K41" s="9"/>
      <c r="L41" s="9"/>
      <c r="M41" s="9"/>
      <c r="N41" s="21" t="str">
        <f t="shared" si="5"/>
        <v/>
      </c>
      <c r="O41" s="27" t="str">
        <f t="shared" si="6"/>
        <v/>
      </c>
      <c r="P41" s="66"/>
      <c r="Q41" s="8"/>
      <c r="R41" s="132"/>
      <c r="S41" s="137" t="str">
        <f t="shared" si="7"/>
        <v/>
      </c>
      <c r="T41" s="85"/>
      <c r="U41" s="50"/>
      <c r="V41" s="145" t="str">
        <f t="shared" si="8"/>
        <v/>
      </c>
      <c r="W41" s="56"/>
      <c r="X41" s="57"/>
      <c r="Y41" s="58"/>
      <c r="Z41" s="4"/>
      <c r="AA41" s="4">
        <f>IF($I41="",0,MATCH($I41,※編集不可※選択項目!$D$2:$D$4,0))</f>
        <v>0</v>
      </c>
      <c r="AB41" s="4">
        <f>IF($J41="",0,MATCH($J41,※編集不可※選択項目!$E$2:$E$4,0))</f>
        <v>0</v>
      </c>
      <c r="AC41" s="4">
        <f>IF($AA41=0,0,INDEX(※編集不可※選択項目!$F$8:$F$10,MATCH($AA41&amp;"-"&amp;$AB41,※編集不可※選択項目!$B$8:$B$10,0)))</f>
        <v>0</v>
      </c>
      <c r="AD41" s="16">
        <f t="shared" si="9"/>
        <v>0</v>
      </c>
      <c r="AE41" s="16">
        <f t="shared" si="10"/>
        <v>0</v>
      </c>
      <c r="AF41" s="16" t="str">
        <f t="shared" si="11"/>
        <v/>
      </c>
      <c r="AG41" s="4">
        <f t="shared" si="12"/>
        <v>0</v>
      </c>
      <c r="AH41" s="4">
        <f t="shared" si="13"/>
        <v>0</v>
      </c>
    </row>
    <row r="42" spans="1:34" s="3" customFormat="1" ht="33" customHeight="1" x14ac:dyDescent="0.2">
      <c r="A42" s="23">
        <f t="shared" si="1"/>
        <v>31</v>
      </c>
      <c r="B42" s="24" t="str">
        <f t="shared" si="2"/>
        <v/>
      </c>
      <c r="C42" s="62"/>
      <c r="D42" s="69" t="str">
        <f t="shared" si="3"/>
        <v/>
      </c>
      <c r="E42" s="69" t="str">
        <f t="shared" si="4"/>
        <v/>
      </c>
      <c r="F42" s="8"/>
      <c r="G42" s="26"/>
      <c r="H42" s="69" t="str">
        <f>IF($C42="","",※編集不可※選択項目!$C$2)</f>
        <v/>
      </c>
      <c r="I42" s="9"/>
      <c r="J42" s="72" t="str" cm="1">
        <f t="array" ref="J42">IFERROR(_xlfn.IFS($AA42=1,"熱源水入口温度：65℃",$AA42=2,"熱源水入口温度：90℃",$AA42=3,"熱源水入口温度：70℃"),"")</f>
        <v/>
      </c>
      <c r="K42" s="9"/>
      <c r="L42" s="9"/>
      <c r="M42" s="9"/>
      <c r="N42" s="21" t="str">
        <f t="shared" si="5"/>
        <v/>
      </c>
      <c r="O42" s="27" t="str">
        <f t="shared" si="6"/>
        <v/>
      </c>
      <c r="P42" s="66"/>
      <c r="Q42" s="8"/>
      <c r="R42" s="132"/>
      <c r="S42" s="137" t="str">
        <f t="shared" si="7"/>
        <v/>
      </c>
      <c r="T42" s="85"/>
      <c r="U42" s="50"/>
      <c r="V42" s="145" t="str">
        <f t="shared" si="8"/>
        <v/>
      </c>
      <c r="W42" s="56"/>
      <c r="X42" s="57"/>
      <c r="Y42" s="58"/>
      <c r="Z42" s="4"/>
      <c r="AA42" s="4">
        <f>IF($I42="",0,MATCH($I42,※編集不可※選択項目!$D$2:$D$4,0))</f>
        <v>0</v>
      </c>
      <c r="AB42" s="4">
        <f>IF($J42="",0,MATCH($J42,※編集不可※選択項目!$E$2:$E$4,0))</f>
        <v>0</v>
      </c>
      <c r="AC42" s="4">
        <f>IF($AA42=0,0,INDEX(※編集不可※選択項目!$F$8:$F$10,MATCH($AA42&amp;"-"&amp;$AB42,※編集不可※選択項目!$B$8:$B$10,0)))</f>
        <v>0</v>
      </c>
      <c r="AD42" s="16">
        <f t="shared" si="9"/>
        <v>0</v>
      </c>
      <c r="AE42" s="16">
        <f t="shared" si="10"/>
        <v>0</v>
      </c>
      <c r="AF42" s="16" t="str">
        <f t="shared" si="11"/>
        <v/>
      </c>
      <c r="AG42" s="4">
        <f t="shared" si="12"/>
        <v>0</v>
      </c>
      <c r="AH42" s="4">
        <f t="shared" si="13"/>
        <v>0</v>
      </c>
    </row>
    <row r="43" spans="1:34" s="3" customFormat="1" ht="33" customHeight="1" x14ac:dyDescent="0.2">
      <c r="A43" s="23">
        <f t="shared" si="1"/>
        <v>32</v>
      </c>
      <c r="B43" s="24" t="str">
        <f t="shared" si="2"/>
        <v/>
      </c>
      <c r="C43" s="62"/>
      <c r="D43" s="69" t="str">
        <f t="shared" si="3"/>
        <v/>
      </c>
      <c r="E43" s="69" t="str">
        <f t="shared" si="4"/>
        <v/>
      </c>
      <c r="F43" s="8"/>
      <c r="G43" s="26"/>
      <c r="H43" s="69" t="str">
        <f>IF($C43="","",※編集不可※選択項目!$C$2)</f>
        <v/>
      </c>
      <c r="I43" s="9"/>
      <c r="J43" s="72" t="str" cm="1">
        <f t="array" ref="J43">IFERROR(_xlfn.IFS($AA43=1,"熱源水入口温度：65℃",$AA43=2,"熱源水入口温度：90℃",$AA43=3,"熱源水入口温度：70℃"),"")</f>
        <v/>
      </c>
      <c r="K43" s="9"/>
      <c r="L43" s="9"/>
      <c r="M43" s="9"/>
      <c r="N43" s="21" t="str">
        <f t="shared" si="5"/>
        <v/>
      </c>
      <c r="O43" s="27" t="str">
        <f t="shared" si="6"/>
        <v/>
      </c>
      <c r="P43" s="66"/>
      <c r="Q43" s="8"/>
      <c r="R43" s="132"/>
      <c r="S43" s="137" t="str">
        <f t="shared" si="7"/>
        <v/>
      </c>
      <c r="T43" s="85"/>
      <c r="U43" s="50"/>
      <c r="V43" s="145" t="str">
        <f t="shared" si="8"/>
        <v/>
      </c>
      <c r="W43" s="56"/>
      <c r="X43" s="57"/>
      <c r="Y43" s="58"/>
      <c r="Z43" s="4"/>
      <c r="AA43" s="4">
        <f>IF($I43="",0,MATCH($I43,※編集不可※選択項目!$D$2:$D$4,0))</f>
        <v>0</v>
      </c>
      <c r="AB43" s="4">
        <f>IF($J43="",0,MATCH($J43,※編集不可※選択項目!$E$2:$E$4,0))</f>
        <v>0</v>
      </c>
      <c r="AC43" s="4">
        <f>IF($AA43=0,0,INDEX(※編集不可※選択項目!$F$8:$F$10,MATCH($AA43&amp;"-"&amp;$AB43,※編集不可※選択項目!$B$8:$B$10,0)))</f>
        <v>0</v>
      </c>
      <c r="AD43" s="16">
        <f t="shared" si="9"/>
        <v>0</v>
      </c>
      <c r="AE43" s="16">
        <f t="shared" si="10"/>
        <v>0</v>
      </c>
      <c r="AF43" s="16" t="str">
        <f t="shared" si="11"/>
        <v/>
      </c>
      <c r="AG43" s="4">
        <f t="shared" si="12"/>
        <v>0</v>
      </c>
      <c r="AH43" s="4">
        <f t="shared" si="13"/>
        <v>0</v>
      </c>
    </row>
    <row r="44" spans="1:34" s="3" customFormat="1" ht="33" customHeight="1" x14ac:dyDescent="0.2">
      <c r="A44" s="23">
        <f t="shared" si="1"/>
        <v>33</v>
      </c>
      <c r="B44" s="24" t="str">
        <f t="shared" si="2"/>
        <v/>
      </c>
      <c r="C44" s="62"/>
      <c r="D44" s="69" t="str">
        <f t="shared" si="3"/>
        <v/>
      </c>
      <c r="E44" s="69" t="str">
        <f t="shared" si="4"/>
        <v/>
      </c>
      <c r="F44" s="8"/>
      <c r="G44" s="26"/>
      <c r="H44" s="69" t="str">
        <f>IF($C44="","",※編集不可※選択項目!$C$2)</f>
        <v/>
      </c>
      <c r="I44" s="9"/>
      <c r="J44" s="72" t="str" cm="1">
        <f t="array" ref="J44">IFERROR(_xlfn.IFS($AA44=1,"熱源水入口温度：65℃",$AA44=2,"熱源水入口温度：90℃",$AA44=3,"熱源水入口温度：70℃"),"")</f>
        <v/>
      </c>
      <c r="K44" s="9"/>
      <c r="L44" s="9"/>
      <c r="M44" s="9"/>
      <c r="N44" s="21" t="str">
        <f t="shared" si="5"/>
        <v/>
      </c>
      <c r="O44" s="27" t="str">
        <f t="shared" si="6"/>
        <v/>
      </c>
      <c r="P44" s="66"/>
      <c r="Q44" s="8"/>
      <c r="R44" s="132"/>
      <c r="S44" s="137" t="str">
        <f t="shared" si="7"/>
        <v/>
      </c>
      <c r="T44" s="85"/>
      <c r="U44" s="50"/>
      <c r="V44" s="145" t="str">
        <f t="shared" si="8"/>
        <v/>
      </c>
      <c r="W44" s="56"/>
      <c r="X44" s="57"/>
      <c r="Y44" s="58"/>
      <c r="Z44" s="4"/>
      <c r="AA44" s="4">
        <f>IF($I44="",0,MATCH($I44,※編集不可※選択項目!$D$2:$D$4,0))</f>
        <v>0</v>
      </c>
      <c r="AB44" s="4">
        <f>IF($J44="",0,MATCH($J44,※編集不可※選択項目!$E$2:$E$4,0))</f>
        <v>0</v>
      </c>
      <c r="AC44" s="4">
        <f>IF($AA44=0,0,INDEX(※編集不可※選択項目!$F$8:$F$10,MATCH($AA44&amp;"-"&amp;$AB44,※編集不可※選択項目!$B$8:$B$10,0)))</f>
        <v>0</v>
      </c>
      <c r="AD44" s="16">
        <f t="shared" si="9"/>
        <v>0</v>
      </c>
      <c r="AE44" s="16">
        <f t="shared" si="10"/>
        <v>0</v>
      </c>
      <c r="AF44" s="16" t="str">
        <f t="shared" si="11"/>
        <v/>
      </c>
      <c r="AG44" s="4">
        <f t="shared" si="12"/>
        <v>0</v>
      </c>
      <c r="AH44" s="4">
        <f t="shared" si="13"/>
        <v>0</v>
      </c>
    </row>
    <row r="45" spans="1:34" s="3" customFormat="1" ht="33" customHeight="1" x14ac:dyDescent="0.2">
      <c r="A45" s="23">
        <f t="shared" si="1"/>
        <v>34</v>
      </c>
      <c r="B45" s="24" t="str">
        <f t="shared" si="2"/>
        <v/>
      </c>
      <c r="C45" s="62"/>
      <c r="D45" s="69" t="str">
        <f t="shared" si="3"/>
        <v/>
      </c>
      <c r="E45" s="69" t="str">
        <f t="shared" si="4"/>
        <v/>
      </c>
      <c r="F45" s="8"/>
      <c r="G45" s="26"/>
      <c r="H45" s="69" t="str">
        <f>IF($C45="","",※編集不可※選択項目!$C$2)</f>
        <v/>
      </c>
      <c r="I45" s="9"/>
      <c r="J45" s="72" t="str" cm="1">
        <f t="array" ref="J45">IFERROR(_xlfn.IFS($AA45=1,"熱源水入口温度：65℃",$AA45=2,"熱源水入口温度：90℃",$AA45=3,"熱源水入口温度：70℃"),"")</f>
        <v/>
      </c>
      <c r="K45" s="9"/>
      <c r="L45" s="9"/>
      <c r="M45" s="9"/>
      <c r="N45" s="21" t="str">
        <f t="shared" si="5"/>
        <v/>
      </c>
      <c r="O45" s="27" t="str">
        <f t="shared" si="6"/>
        <v/>
      </c>
      <c r="P45" s="66"/>
      <c r="Q45" s="8"/>
      <c r="R45" s="132"/>
      <c r="S45" s="137" t="str">
        <f t="shared" si="7"/>
        <v/>
      </c>
      <c r="T45" s="85"/>
      <c r="U45" s="50"/>
      <c r="V45" s="145" t="str">
        <f t="shared" si="8"/>
        <v/>
      </c>
      <c r="W45" s="56"/>
      <c r="X45" s="57"/>
      <c r="Y45" s="58"/>
      <c r="Z45" s="4"/>
      <c r="AA45" s="4">
        <f>IF($I45="",0,MATCH($I45,※編集不可※選択項目!$D$2:$D$4,0))</f>
        <v>0</v>
      </c>
      <c r="AB45" s="4">
        <f>IF($J45="",0,MATCH($J45,※編集不可※選択項目!$E$2:$E$4,0))</f>
        <v>0</v>
      </c>
      <c r="AC45" s="4">
        <f>IF($AA45=0,0,INDEX(※編集不可※選択項目!$F$8:$F$10,MATCH($AA45&amp;"-"&amp;$AB45,※編集不可※選択項目!$B$8:$B$10,0)))</f>
        <v>0</v>
      </c>
      <c r="AD45" s="16">
        <f t="shared" si="9"/>
        <v>0</v>
      </c>
      <c r="AE45" s="16">
        <f t="shared" si="10"/>
        <v>0</v>
      </c>
      <c r="AF45" s="16" t="str">
        <f t="shared" si="11"/>
        <v/>
      </c>
      <c r="AG45" s="4">
        <f t="shared" si="12"/>
        <v>0</v>
      </c>
      <c r="AH45" s="4">
        <f t="shared" si="13"/>
        <v>0</v>
      </c>
    </row>
    <row r="46" spans="1:34" s="3" customFormat="1" ht="33" customHeight="1" x14ac:dyDescent="0.2">
      <c r="A46" s="23">
        <f t="shared" si="1"/>
        <v>35</v>
      </c>
      <c r="B46" s="24" t="str">
        <f t="shared" si="2"/>
        <v/>
      </c>
      <c r="C46" s="62"/>
      <c r="D46" s="69" t="str">
        <f t="shared" si="3"/>
        <v/>
      </c>
      <c r="E46" s="69" t="str">
        <f t="shared" si="4"/>
        <v/>
      </c>
      <c r="F46" s="8"/>
      <c r="G46" s="26"/>
      <c r="H46" s="69" t="str">
        <f>IF($C46="","",※編集不可※選択項目!$C$2)</f>
        <v/>
      </c>
      <c r="I46" s="9"/>
      <c r="J46" s="72" t="str" cm="1">
        <f t="array" ref="J46">IFERROR(_xlfn.IFS($AA46=1,"熱源水入口温度：65℃",$AA46=2,"熱源水入口温度：90℃",$AA46=3,"熱源水入口温度：70℃"),"")</f>
        <v/>
      </c>
      <c r="K46" s="9"/>
      <c r="L46" s="9"/>
      <c r="M46" s="9"/>
      <c r="N46" s="21" t="str">
        <f t="shared" si="5"/>
        <v/>
      </c>
      <c r="O46" s="27" t="str">
        <f t="shared" si="6"/>
        <v/>
      </c>
      <c r="P46" s="66"/>
      <c r="Q46" s="8"/>
      <c r="R46" s="132"/>
      <c r="S46" s="137" t="str">
        <f t="shared" si="7"/>
        <v/>
      </c>
      <c r="T46" s="85"/>
      <c r="U46" s="50"/>
      <c r="V46" s="145" t="str">
        <f t="shared" si="8"/>
        <v/>
      </c>
      <c r="W46" s="56"/>
      <c r="X46" s="57"/>
      <c r="Y46" s="58"/>
      <c r="Z46" s="4"/>
      <c r="AA46" s="4">
        <f>IF($I46="",0,MATCH($I46,※編集不可※選択項目!$D$2:$D$4,0))</f>
        <v>0</v>
      </c>
      <c r="AB46" s="4">
        <f>IF($J46="",0,MATCH($J46,※編集不可※選択項目!$E$2:$E$4,0))</f>
        <v>0</v>
      </c>
      <c r="AC46" s="4">
        <f>IF($AA46=0,0,INDEX(※編集不可※選択項目!$F$8:$F$10,MATCH($AA46&amp;"-"&amp;$AB46,※編集不可※選択項目!$B$8:$B$10,0)))</f>
        <v>0</v>
      </c>
      <c r="AD46" s="16">
        <f t="shared" si="9"/>
        <v>0</v>
      </c>
      <c r="AE46" s="16">
        <f t="shared" si="10"/>
        <v>0</v>
      </c>
      <c r="AF46" s="16" t="str">
        <f t="shared" si="11"/>
        <v/>
      </c>
      <c r="AG46" s="4">
        <f t="shared" si="12"/>
        <v>0</v>
      </c>
      <c r="AH46" s="4">
        <f t="shared" si="13"/>
        <v>0</v>
      </c>
    </row>
    <row r="47" spans="1:34" s="3" customFormat="1" ht="33" customHeight="1" x14ac:dyDescent="0.2">
      <c r="A47" s="23">
        <f t="shared" si="1"/>
        <v>36</v>
      </c>
      <c r="B47" s="24" t="str">
        <f t="shared" si="2"/>
        <v/>
      </c>
      <c r="C47" s="62"/>
      <c r="D47" s="69" t="str">
        <f t="shared" si="3"/>
        <v/>
      </c>
      <c r="E47" s="69" t="str">
        <f t="shared" si="4"/>
        <v/>
      </c>
      <c r="F47" s="8"/>
      <c r="G47" s="26"/>
      <c r="H47" s="69" t="str">
        <f>IF($C47="","",※編集不可※選択項目!$C$2)</f>
        <v/>
      </c>
      <c r="I47" s="9"/>
      <c r="J47" s="72" t="str" cm="1">
        <f t="array" ref="J47">IFERROR(_xlfn.IFS($AA47=1,"熱源水入口温度：65℃",$AA47=2,"熱源水入口温度：90℃",$AA47=3,"熱源水入口温度：70℃"),"")</f>
        <v/>
      </c>
      <c r="K47" s="9"/>
      <c r="L47" s="9"/>
      <c r="M47" s="9"/>
      <c r="N47" s="21" t="str">
        <f t="shared" si="5"/>
        <v/>
      </c>
      <c r="O47" s="27" t="str">
        <f t="shared" si="6"/>
        <v/>
      </c>
      <c r="P47" s="66"/>
      <c r="Q47" s="8"/>
      <c r="R47" s="132"/>
      <c r="S47" s="137" t="str">
        <f t="shared" si="7"/>
        <v/>
      </c>
      <c r="T47" s="85"/>
      <c r="U47" s="50"/>
      <c r="V47" s="145" t="str">
        <f t="shared" si="8"/>
        <v/>
      </c>
      <c r="W47" s="56"/>
      <c r="X47" s="57"/>
      <c r="Y47" s="58"/>
      <c r="Z47" s="4"/>
      <c r="AA47" s="4">
        <f>IF($I47="",0,MATCH($I47,※編集不可※選択項目!$D$2:$D$4,0))</f>
        <v>0</v>
      </c>
      <c r="AB47" s="4">
        <f>IF($J47="",0,MATCH($J47,※編集不可※選択項目!$E$2:$E$4,0))</f>
        <v>0</v>
      </c>
      <c r="AC47" s="4">
        <f>IF($AA47=0,0,INDEX(※編集不可※選択項目!$F$8:$F$10,MATCH($AA47&amp;"-"&amp;$AB47,※編集不可※選択項目!$B$8:$B$10,0)))</f>
        <v>0</v>
      </c>
      <c r="AD47" s="16">
        <f t="shared" si="9"/>
        <v>0</v>
      </c>
      <c r="AE47" s="16">
        <f t="shared" si="10"/>
        <v>0</v>
      </c>
      <c r="AF47" s="16" t="str">
        <f t="shared" si="11"/>
        <v/>
      </c>
      <c r="AG47" s="4">
        <f t="shared" si="12"/>
        <v>0</v>
      </c>
      <c r="AH47" s="4">
        <f t="shared" si="13"/>
        <v>0</v>
      </c>
    </row>
    <row r="48" spans="1:34" s="3" customFormat="1" ht="33" customHeight="1" x14ac:dyDescent="0.2">
      <c r="A48" s="23">
        <f t="shared" si="1"/>
        <v>37</v>
      </c>
      <c r="B48" s="24" t="str">
        <f t="shared" si="2"/>
        <v/>
      </c>
      <c r="C48" s="62"/>
      <c r="D48" s="69" t="str">
        <f t="shared" si="3"/>
        <v/>
      </c>
      <c r="E48" s="69" t="str">
        <f t="shared" si="4"/>
        <v/>
      </c>
      <c r="F48" s="8"/>
      <c r="G48" s="26"/>
      <c r="H48" s="69" t="str">
        <f>IF($C48="","",※編集不可※選択項目!$C$2)</f>
        <v/>
      </c>
      <c r="I48" s="9"/>
      <c r="J48" s="72" t="str" cm="1">
        <f t="array" ref="J48">IFERROR(_xlfn.IFS($AA48=1,"熱源水入口温度：65℃",$AA48=2,"熱源水入口温度：90℃",$AA48=3,"熱源水入口温度：70℃"),"")</f>
        <v/>
      </c>
      <c r="K48" s="9"/>
      <c r="L48" s="9"/>
      <c r="M48" s="9"/>
      <c r="N48" s="21" t="str">
        <f t="shared" si="5"/>
        <v/>
      </c>
      <c r="O48" s="27" t="str">
        <f t="shared" si="6"/>
        <v/>
      </c>
      <c r="P48" s="66"/>
      <c r="Q48" s="8"/>
      <c r="R48" s="132"/>
      <c r="S48" s="137" t="str">
        <f t="shared" si="7"/>
        <v/>
      </c>
      <c r="T48" s="85"/>
      <c r="U48" s="50"/>
      <c r="V48" s="145" t="str">
        <f t="shared" si="8"/>
        <v/>
      </c>
      <c r="W48" s="56"/>
      <c r="X48" s="57"/>
      <c r="Y48" s="58"/>
      <c r="Z48" s="4"/>
      <c r="AA48" s="4">
        <f>IF($I48="",0,MATCH($I48,※編集不可※選択項目!$D$2:$D$4,0))</f>
        <v>0</v>
      </c>
      <c r="AB48" s="4">
        <f>IF($J48="",0,MATCH($J48,※編集不可※選択項目!$E$2:$E$4,0))</f>
        <v>0</v>
      </c>
      <c r="AC48" s="4">
        <f>IF($AA48=0,0,INDEX(※編集不可※選択項目!$F$8:$F$10,MATCH($AA48&amp;"-"&amp;$AB48,※編集不可※選択項目!$B$8:$B$10,0)))</f>
        <v>0</v>
      </c>
      <c r="AD48" s="16">
        <f t="shared" si="9"/>
        <v>0</v>
      </c>
      <c r="AE48" s="16">
        <f t="shared" si="10"/>
        <v>0</v>
      </c>
      <c r="AF48" s="16" t="str">
        <f t="shared" si="11"/>
        <v/>
      </c>
      <c r="AG48" s="4">
        <f t="shared" si="12"/>
        <v>0</v>
      </c>
      <c r="AH48" s="4">
        <f t="shared" si="13"/>
        <v>0</v>
      </c>
    </row>
    <row r="49" spans="1:34" s="3" customFormat="1" ht="33" customHeight="1" x14ac:dyDescent="0.2">
      <c r="A49" s="23">
        <f t="shared" si="1"/>
        <v>38</v>
      </c>
      <c r="B49" s="24" t="str">
        <f t="shared" si="2"/>
        <v/>
      </c>
      <c r="C49" s="62"/>
      <c r="D49" s="69" t="str">
        <f t="shared" si="3"/>
        <v/>
      </c>
      <c r="E49" s="69" t="str">
        <f t="shared" si="4"/>
        <v/>
      </c>
      <c r="F49" s="8"/>
      <c r="G49" s="26"/>
      <c r="H49" s="69" t="str">
        <f>IF($C49="","",※編集不可※選択項目!$C$2)</f>
        <v/>
      </c>
      <c r="I49" s="9"/>
      <c r="J49" s="72" t="str" cm="1">
        <f t="array" ref="J49">IFERROR(_xlfn.IFS($AA49=1,"熱源水入口温度：65℃",$AA49=2,"熱源水入口温度：90℃",$AA49=3,"熱源水入口温度：70℃"),"")</f>
        <v/>
      </c>
      <c r="K49" s="9"/>
      <c r="L49" s="9"/>
      <c r="M49" s="9"/>
      <c r="N49" s="21" t="str">
        <f t="shared" si="5"/>
        <v/>
      </c>
      <c r="O49" s="27" t="str">
        <f t="shared" si="6"/>
        <v/>
      </c>
      <c r="P49" s="66"/>
      <c r="Q49" s="8"/>
      <c r="R49" s="132"/>
      <c r="S49" s="137" t="str">
        <f t="shared" si="7"/>
        <v/>
      </c>
      <c r="T49" s="85"/>
      <c r="U49" s="50"/>
      <c r="V49" s="145" t="str">
        <f t="shared" si="8"/>
        <v/>
      </c>
      <c r="W49" s="56"/>
      <c r="X49" s="57"/>
      <c r="Y49" s="58"/>
      <c r="Z49" s="4"/>
      <c r="AA49" s="4">
        <f>IF($I49="",0,MATCH($I49,※編集不可※選択項目!$D$2:$D$4,0))</f>
        <v>0</v>
      </c>
      <c r="AB49" s="4">
        <f>IF($J49="",0,MATCH($J49,※編集不可※選択項目!$E$2:$E$4,0))</f>
        <v>0</v>
      </c>
      <c r="AC49" s="4">
        <f>IF($AA49=0,0,INDEX(※編集不可※選択項目!$F$8:$F$10,MATCH($AA49&amp;"-"&amp;$AB49,※編集不可※選択項目!$B$8:$B$10,0)))</f>
        <v>0</v>
      </c>
      <c r="AD49" s="16">
        <f t="shared" si="9"/>
        <v>0</v>
      </c>
      <c r="AE49" s="16">
        <f t="shared" si="10"/>
        <v>0</v>
      </c>
      <c r="AF49" s="16" t="str">
        <f t="shared" si="11"/>
        <v/>
      </c>
      <c r="AG49" s="4">
        <f t="shared" si="12"/>
        <v>0</v>
      </c>
      <c r="AH49" s="4">
        <f t="shared" si="13"/>
        <v>0</v>
      </c>
    </row>
    <row r="50" spans="1:34" s="3" customFormat="1" ht="33" customHeight="1" x14ac:dyDescent="0.2">
      <c r="A50" s="23">
        <f t="shared" si="1"/>
        <v>39</v>
      </c>
      <c r="B50" s="24" t="str">
        <f t="shared" si="2"/>
        <v/>
      </c>
      <c r="C50" s="62"/>
      <c r="D50" s="69" t="str">
        <f t="shared" si="3"/>
        <v/>
      </c>
      <c r="E50" s="69" t="str">
        <f t="shared" si="4"/>
        <v/>
      </c>
      <c r="F50" s="8"/>
      <c r="G50" s="26"/>
      <c r="H50" s="69" t="str">
        <f>IF($C50="","",※編集不可※選択項目!$C$2)</f>
        <v/>
      </c>
      <c r="I50" s="9"/>
      <c r="J50" s="72" t="str" cm="1">
        <f t="array" ref="J50">IFERROR(_xlfn.IFS($AA50=1,"熱源水入口温度：65℃",$AA50=2,"熱源水入口温度：90℃",$AA50=3,"熱源水入口温度：70℃"),"")</f>
        <v/>
      </c>
      <c r="K50" s="9"/>
      <c r="L50" s="9"/>
      <c r="M50" s="9"/>
      <c r="N50" s="21" t="str">
        <f t="shared" si="5"/>
        <v/>
      </c>
      <c r="O50" s="27" t="str">
        <f t="shared" si="6"/>
        <v/>
      </c>
      <c r="P50" s="66"/>
      <c r="Q50" s="8"/>
      <c r="R50" s="132"/>
      <c r="S50" s="137" t="str">
        <f t="shared" si="7"/>
        <v/>
      </c>
      <c r="T50" s="85"/>
      <c r="U50" s="50"/>
      <c r="V50" s="145" t="str">
        <f t="shared" si="8"/>
        <v/>
      </c>
      <c r="W50" s="56"/>
      <c r="X50" s="57"/>
      <c r="Y50" s="58"/>
      <c r="Z50" s="4"/>
      <c r="AA50" s="4">
        <f>IF($I50="",0,MATCH($I50,※編集不可※選択項目!$D$2:$D$4,0))</f>
        <v>0</v>
      </c>
      <c r="AB50" s="4">
        <f>IF($J50="",0,MATCH($J50,※編集不可※選択項目!$E$2:$E$4,0))</f>
        <v>0</v>
      </c>
      <c r="AC50" s="4">
        <f>IF($AA50=0,0,INDEX(※編集不可※選択項目!$F$8:$F$10,MATCH($AA50&amp;"-"&amp;$AB50,※編集不可※選択項目!$B$8:$B$10,0)))</f>
        <v>0</v>
      </c>
      <c r="AD50" s="16">
        <f t="shared" si="9"/>
        <v>0</v>
      </c>
      <c r="AE50" s="16">
        <f t="shared" si="10"/>
        <v>0</v>
      </c>
      <c r="AF50" s="16" t="str">
        <f t="shared" si="11"/>
        <v/>
      </c>
      <c r="AG50" s="4">
        <f t="shared" si="12"/>
        <v>0</v>
      </c>
      <c r="AH50" s="4">
        <f t="shared" si="13"/>
        <v>0</v>
      </c>
    </row>
    <row r="51" spans="1:34" s="3" customFormat="1" ht="33" customHeight="1" x14ac:dyDescent="0.2">
      <c r="A51" s="23">
        <f t="shared" si="1"/>
        <v>40</v>
      </c>
      <c r="B51" s="24" t="str">
        <f t="shared" si="2"/>
        <v/>
      </c>
      <c r="C51" s="62"/>
      <c r="D51" s="69" t="str">
        <f t="shared" si="3"/>
        <v/>
      </c>
      <c r="E51" s="69" t="str">
        <f t="shared" si="4"/>
        <v/>
      </c>
      <c r="F51" s="8"/>
      <c r="G51" s="26"/>
      <c r="H51" s="69" t="str">
        <f>IF($C51="","",※編集不可※選択項目!$C$2)</f>
        <v/>
      </c>
      <c r="I51" s="9"/>
      <c r="J51" s="72" t="str" cm="1">
        <f t="array" ref="J51">IFERROR(_xlfn.IFS($AA51=1,"熱源水入口温度：65℃",$AA51=2,"熱源水入口温度：90℃",$AA51=3,"熱源水入口温度：70℃"),"")</f>
        <v/>
      </c>
      <c r="K51" s="9"/>
      <c r="L51" s="9"/>
      <c r="M51" s="9"/>
      <c r="N51" s="21" t="str">
        <f t="shared" si="5"/>
        <v/>
      </c>
      <c r="O51" s="27" t="str">
        <f t="shared" si="6"/>
        <v/>
      </c>
      <c r="P51" s="66"/>
      <c r="Q51" s="8"/>
      <c r="R51" s="132"/>
      <c r="S51" s="137" t="str">
        <f t="shared" si="7"/>
        <v/>
      </c>
      <c r="T51" s="85"/>
      <c r="U51" s="50"/>
      <c r="V51" s="145" t="str">
        <f t="shared" si="8"/>
        <v/>
      </c>
      <c r="W51" s="56"/>
      <c r="X51" s="57"/>
      <c r="Y51" s="58"/>
      <c r="Z51" s="4"/>
      <c r="AA51" s="4">
        <f>IF($I51="",0,MATCH($I51,※編集不可※選択項目!$D$2:$D$4,0))</f>
        <v>0</v>
      </c>
      <c r="AB51" s="4">
        <f>IF($J51="",0,MATCH($J51,※編集不可※選択項目!$E$2:$E$4,0))</f>
        <v>0</v>
      </c>
      <c r="AC51" s="4">
        <f>IF($AA51=0,0,INDEX(※編集不可※選択項目!$F$8:$F$10,MATCH($AA51&amp;"-"&amp;$AB51,※編集不可※選択項目!$B$8:$B$10,0)))</f>
        <v>0</v>
      </c>
      <c r="AD51" s="16">
        <f t="shared" si="9"/>
        <v>0</v>
      </c>
      <c r="AE51" s="16">
        <f t="shared" si="10"/>
        <v>0</v>
      </c>
      <c r="AF51" s="16" t="str">
        <f t="shared" si="11"/>
        <v/>
      </c>
      <c r="AG51" s="4">
        <f t="shared" si="12"/>
        <v>0</v>
      </c>
      <c r="AH51" s="4">
        <f t="shared" si="13"/>
        <v>0</v>
      </c>
    </row>
    <row r="52" spans="1:34" s="3" customFormat="1" ht="33" customHeight="1" x14ac:dyDescent="0.2">
      <c r="A52" s="23">
        <f t="shared" si="1"/>
        <v>41</v>
      </c>
      <c r="B52" s="24" t="str">
        <f t="shared" si="2"/>
        <v/>
      </c>
      <c r="C52" s="62"/>
      <c r="D52" s="69" t="str">
        <f t="shared" si="3"/>
        <v/>
      </c>
      <c r="E52" s="69" t="str">
        <f t="shared" si="4"/>
        <v/>
      </c>
      <c r="F52" s="8"/>
      <c r="G52" s="26"/>
      <c r="H52" s="69" t="str">
        <f>IF($C52="","",※編集不可※選択項目!$C$2)</f>
        <v/>
      </c>
      <c r="I52" s="9"/>
      <c r="J52" s="72" t="str" cm="1">
        <f t="array" ref="J52">IFERROR(_xlfn.IFS($AA52=1,"熱源水入口温度：65℃",$AA52=2,"熱源水入口温度：90℃",$AA52=3,"熱源水入口温度：70℃"),"")</f>
        <v/>
      </c>
      <c r="K52" s="9"/>
      <c r="L52" s="9"/>
      <c r="M52" s="9"/>
      <c r="N52" s="21" t="str">
        <f t="shared" si="5"/>
        <v/>
      </c>
      <c r="O52" s="27" t="str">
        <f t="shared" si="6"/>
        <v/>
      </c>
      <c r="P52" s="66"/>
      <c r="Q52" s="8"/>
      <c r="R52" s="132"/>
      <c r="S52" s="137" t="str">
        <f t="shared" si="7"/>
        <v/>
      </c>
      <c r="T52" s="85"/>
      <c r="U52" s="50"/>
      <c r="V52" s="145" t="str">
        <f t="shared" si="8"/>
        <v/>
      </c>
      <c r="W52" s="56"/>
      <c r="X52" s="57"/>
      <c r="Y52" s="58"/>
      <c r="Z52" s="4"/>
      <c r="AA52" s="4">
        <f>IF($I52="",0,MATCH($I52,※編集不可※選択項目!$D$2:$D$4,0))</f>
        <v>0</v>
      </c>
      <c r="AB52" s="4">
        <f>IF($J52="",0,MATCH($J52,※編集不可※選択項目!$E$2:$E$4,0))</f>
        <v>0</v>
      </c>
      <c r="AC52" s="4">
        <f>IF($AA52=0,0,INDEX(※編集不可※選択項目!$F$8:$F$10,MATCH($AA52&amp;"-"&amp;$AB52,※編集不可※選択項目!$B$8:$B$10,0)))</f>
        <v>0</v>
      </c>
      <c r="AD52" s="16">
        <f t="shared" si="9"/>
        <v>0</v>
      </c>
      <c r="AE52" s="16">
        <f t="shared" si="10"/>
        <v>0</v>
      </c>
      <c r="AF52" s="16" t="str">
        <f t="shared" si="11"/>
        <v/>
      </c>
      <c r="AG52" s="4">
        <f t="shared" si="12"/>
        <v>0</v>
      </c>
      <c r="AH52" s="4">
        <f t="shared" si="13"/>
        <v>0</v>
      </c>
    </row>
    <row r="53" spans="1:34" s="3" customFormat="1" ht="33" customHeight="1" x14ac:dyDescent="0.2">
      <c r="A53" s="23">
        <f t="shared" si="1"/>
        <v>42</v>
      </c>
      <c r="B53" s="24" t="str">
        <f t="shared" si="2"/>
        <v/>
      </c>
      <c r="C53" s="62"/>
      <c r="D53" s="69" t="str">
        <f t="shared" si="3"/>
        <v/>
      </c>
      <c r="E53" s="69" t="str">
        <f t="shared" si="4"/>
        <v/>
      </c>
      <c r="F53" s="8"/>
      <c r="G53" s="26"/>
      <c r="H53" s="69" t="str">
        <f>IF($C53="","",※編集不可※選択項目!$C$2)</f>
        <v/>
      </c>
      <c r="I53" s="9"/>
      <c r="J53" s="72" t="str" cm="1">
        <f t="array" ref="J53">IFERROR(_xlfn.IFS($AA53=1,"熱源水入口温度：65℃",$AA53=2,"熱源水入口温度：90℃",$AA53=3,"熱源水入口温度：70℃"),"")</f>
        <v/>
      </c>
      <c r="K53" s="9"/>
      <c r="L53" s="9"/>
      <c r="M53" s="9"/>
      <c r="N53" s="21" t="str">
        <f t="shared" si="5"/>
        <v/>
      </c>
      <c r="O53" s="27" t="str">
        <f t="shared" si="6"/>
        <v/>
      </c>
      <c r="P53" s="66"/>
      <c r="Q53" s="8"/>
      <c r="R53" s="132"/>
      <c r="S53" s="137" t="str">
        <f t="shared" si="7"/>
        <v/>
      </c>
      <c r="T53" s="85"/>
      <c r="U53" s="50"/>
      <c r="V53" s="145" t="str">
        <f t="shared" si="8"/>
        <v/>
      </c>
      <c r="W53" s="56"/>
      <c r="X53" s="57"/>
      <c r="Y53" s="58"/>
      <c r="Z53" s="4"/>
      <c r="AA53" s="4">
        <f>IF($I53="",0,MATCH($I53,※編集不可※選択項目!$D$2:$D$4,0))</f>
        <v>0</v>
      </c>
      <c r="AB53" s="4">
        <f>IF($J53="",0,MATCH($J53,※編集不可※選択項目!$E$2:$E$4,0))</f>
        <v>0</v>
      </c>
      <c r="AC53" s="4">
        <f>IF($AA53=0,0,INDEX(※編集不可※選択項目!$F$8:$F$10,MATCH($AA53&amp;"-"&amp;$AB53,※編集不可※選択項目!$B$8:$B$10,0)))</f>
        <v>0</v>
      </c>
      <c r="AD53" s="16">
        <f t="shared" si="9"/>
        <v>0</v>
      </c>
      <c r="AE53" s="16">
        <f t="shared" si="10"/>
        <v>0</v>
      </c>
      <c r="AF53" s="16" t="str">
        <f t="shared" si="11"/>
        <v/>
      </c>
      <c r="AG53" s="4">
        <f t="shared" si="12"/>
        <v>0</v>
      </c>
      <c r="AH53" s="4">
        <f t="shared" si="13"/>
        <v>0</v>
      </c>
    </row>
    <row r="54" spans="1:34" s="3" customFormat="1" ht="33" customHeight="1" x14ac:dyDescent="0.2">
      <c r="A54" s="23">
        <f t="shared" si="1"/>
        <v>43</v>
      </c>
      <c r="B54" s="24" t="str">
        <f t="shared" si="2"/>
        <v/>
      </c>
      <c r="C54" s="62"/>
      <c r="D54" s="69" t="str">
        <f t="shared" si="3"/>
        <v/>
      </c>
      <c r="E54" s="69" t="str">
        <f t="shared" si="4"/>
        <v/>
      </c>
      <c r="F54" s="8"/>
      <c r="G54" s="26"/>
      <c r="H54" s="69" t="str">
        <f>IF($C54="","",※編集不可※選択項目!$C$2)</f>
        <v/>
      </c>
      <c r="I54" s="9"/>
      <c r="J54" s="72" t="str" cm="1">
        <f t="array" ref="J54">IFERROR(_xlfn.IFS($AA54=1,"熱源水入口温度：65℃",$AA54=2,"熱源水入口温度：90℃",$AA54=3,"熱源水入口温度：70℃"),"")</f>
        <v/>
      </c>
      <c r="K54" s="9"/>
      <c r="L54" s="9"/>
      <c r="M54" s="9"/>
      <c r="N54" s="21" t="str">
        <f t="shared" si="5"/>
        <v/>
      </c>
      <c r="O54" s="27" t="str">
        <f t="shared" si="6"/>
        <v/>
      </c>
      <c r="P54" s="66"/>
      <c r="Q54" s="8"/>
      <c r="R54" s="132"/>
      <c r="S54" s="137" t="str">
        <f t="shared" si="7"/>
        <v/>
      </c>
      <c r="T54" s="85"/>
      <c r="U54" s="50"/>
      <c r="V54" s="145" t="str">
        <f t="shared" si="8"/>
        <v/>
      </c>
      <c r="W54" s="56"/>
      <c r="X54" s="57"/>
      <c r="Y54" s="58"/>
      <c r="Z54" s="4"/>
      <c r="AA54" s="4">
        <f>IF($I54="",0,MATCH($I54,※編集不可※選択項目!$D$2:$D$4,0))</f>
        <v>0</v>
      </c>
      <c r="AB54" s="4">
        <f>IF($J54="",0,MATCH($J54,※編集不可※選択項目!$E$2:$E$4,0))</f>
        <v>0</v>
      </c>
      <c r="AC54" s="4">
        <f>IF($AA54=0,0,INDEX(※編集不可※選択項目!$F$8:$F$10,MATCH($AA54&amp;"-"&amp;$AB54,※編集不可※選択項目!$B$8:$B$10,0)))</f>
        <v>0</v>
      </c>
      <c r="AD54" s="16">
        <f t="shared" si="9"/>
        <v>0</v>
      </c>
      <c r="AE54" s="16">
        <f t="shared" si="10"/>
        <v>0</v>
      </c>
      <c r="AF54" s="16" t="str">
        <f t="shared" si="11"/>
        <v/>
      </c>
      <c r="AG54" s="4">
        <f t="shared" si="12"/>
        <v>0</v>
      </c>
      <c r="AH54" s="4">
        <f t="shared" si="13"/>
        <v>0</v>
      </c>
    </row>
    <row r="55" spans="1:34" s="3" customFormat="1" ht="33" customHeight="1" x14ac:dyDescent="0.2">
      <c r="A55" s="23">
        <f t="shared" si="1"/>
        <v>44</v>
      </c>
      <c r="B55" s="24" t="str">
        <f t="shared" si="2"/>
        <v/>
      </c>
      <c r="C55" s="62"/>
      <c r="D55" s="69" t="str">
        <f t="shared" si="3"/>
        <v/>
      </c>
      <c r="E55" s="69" t="str">
        <f t="shared" si="4"/>
        <v/>
      </c>
      <c r="F55" s="8"/>
      <c r="G55" s="26"/>
      <c r="H55" s="69" t="str">
        <f>IF($C55="","",※編集不可※選択項目!$C$2)</f>
        <v/>
      </c>
      <c r="I55" s="9"/>
      <c r="J55" s="72" t="str" cm="1">
        <f t="array" ref="J55">IFERROR(_xlfn.IFS($AA55=1,"熱源水入口温度：65℃",$AA55=2,"熱源水入口温度：90℃",$AA55=3,"熱源水入口温度：70℃"),"")</f>
        <v/>
      </c>
      <c r="K55" s="9"/>
      <c r="L55" s="9"/>
      <c r="M55" s="9"/>
      <c r="N55" s="21" t="str">
        <f t="shared" si="5"/>
        <v/>
      </c>
      <c r="O55" s="27" t="str">
        <f t="shared" si="6"/>
        <v/>
      </c>
      <c r="P55" s="66"/>
      <c r="Q55" s="8"/>
      <c r="R55" s="132"/>
      <c r="S55" s="137" t="str">
        <f t="shared" si="7"/>
        <v/>
      </c>
      <c r="T55" s="85"/>
      <c r="U55" s="50"/>
      <c r="V55" s="145" t="str">
        <f t="shared" si="8"/>
        <v/>
      </c>
      <c r="W55" s="56"/>
      <c r="X55" s="57"/>
      <c r="Y55" s="58"/>
      <c r="Z55" s="4"/>
      <c r="AA55" s="4">
        <f>IF($I55="",0,MATCH($I55,※編集不可※選択項目!$D$2:$D$4,0))</f>
        <v>0</v>
      </c>
      <c r="AB55" s="4">
        <f>IF($J55="",0,MATCH($J55,※編集不可※選択項目!$E$2:$E$4,0))</f>
        <v>0</v>
      </c>
      <c r="AC55" s="4">
        <f>IF($AA55=0,0,INDEX(※編集不可※選択項目!$F$8:$F$10,MATCH($AA55&amp;"-"&amp;$AB55,※編集不可※選択項目!$B$8:$B$10,0)))</f>
        <v>0</v>
      </c>
      <c r="AD55" s="16">
        <f t="shared" si="9"/>
        <v>0</v>
      </c>
      <c r="AE55" s="16">
        <f t="shared" si="10"/>
        <v>0</v>
      </c>
      <c r="AF55" s="16" t="str">
        <f t="shared" si="11"/>
        <v/>
      </c>
      <c r="AG55" s="4">
        <f t="shared" si="12"/>
        <v>0</v>
      </c>
      <c r="AH55" s="4">
        <f t="shared" si="13"/>
        <v>0</v>
      </c>
    </row>
    <row r="56" spans="1:34" s="3" customFormat="1" ht="33" customHeight="1" x14ac:dyDescent="0.2">
      <c r="A56" s="23">
        <f t="shared" si="1"/>
        <v>45</v>
      </c>
      <c r="B56" s="24" t="str">
        <f t="shared" si="2"/>
        <v/>
      </c>
      <c r="C56" s="62"/>
      <c r="D56" s="69" t="str">
        <f t="shared" si="3"/>
        <v/>
      </c>
      <c r="E56" s="69" t="str">
        <f t="shared" si="4"/>
        <v/>
      </c>
      <c r="F56" s="8"/>
      <c r="G56" s="26"/>
      <c r="H56" s="69" t="str">
        <f>IF($C56="","",※編集不可※選択項目!$C$2)</f>
        <v/>
      </c>
      <c r="I56" s="9"/>
      <c r="J56" s="72" t="str" cm="1">
        <f t="array" ref="J56">IFERROR(_xlfn.IFS($AA56=1,"熱源水入口温度：65℃",$AA56=2,"熱源水入口温度：90℃",$AA56=3,"熱源水入口温度：70℃"),"")</f>
        <v/>
      </c>
      <c r="K56" s="9"/>
      <c r="L56" s="9"/>
      <c r="M56" s="9"/>
      <c r="N56" s="21" t="str">
        <f t="shared" si="5"/>
        <v/>
      </c>
      <c r="O56" s="27" t="str">
        <f t="shared" si="6"/>
        <v/>
      </c>
      <c r="P56" s="66"/>
      <c r="Q56" s="8"/>
      <c r="R56" s="132"/>
      <c r="S56" s="137" t="str">
        <f t="shared" si="7"/>
        <v/>
      </c>
      <c r="T56" s="85"/>
      <c r="U56" s="50"/>
      <c r="V56" s="145" t="str">
        <f t="shared" si="8"/>
        <v/>
      </c>
      <c r="W56" s="56"/>
      <c r="X56" s="57"/>
      <c r="Y56" s="58"/>
      <c r="Z56" s="4"/>
      <c r="AA56" s="4">
        <f>IF($I56="",0,MATCH($I56,※編集不可※選択項目!$D$2:$D$4,0))</f>
        <v>0</v>
      </c>
      <c r="AB56" s="4">
        <f>IF($J56="",0,MATCH($J56,※編集不可※選択項目!$E$2:$E$4,0))</f>
        <v>0</v>
      </c>
      <c r="AC56" s="4">
        <f>IF($AA56=0,0,INDEX(※編集不可※選択項目!$F$8:$F$10,MATCH($AA56&amp;"-"&amp;$AB56,※編集不可※選択項目!$B$8:$B$10,0)))</f>
        <v>0</v>
      </c>
      <c r="AD56" s="16">
        <f t="shared" si="9"/>
        <v>0</v>
      </c>
      <c r="AE56" s="16">
        <f t="shared" si="10"/>
        <v>0</v>
      </c>
      <c r="AF56" s="16" t="str">
        <f t="shared" si="11"/>
        <v/>
      </c>
      <c r="AG56" s="4">
        <f t="shared" si="12"/>
        <v>0</v>
      </c>
      <c r="AH56" s="4">
        <f t="shared" si="13"/>
        <v>0</v>
      </c>
    </row>
    <row r="57" spans="1:34" s="3" customFormat="1" ht="33" customHeight="1" x14ac:dyDescent="0.2">
      <c r="A57" s="23">
        <f t="shared" si="1"/>
        <v>46</v>
      </c>
      <c r="B57" s="24" t="str">
        <f t="shared" si="2"/>
        <v/>
      </c>
      <c r="C57" s="62"/>
      <c r="D57" s="69" t="str">
        <f t="shared" si="3"/>
        <v/>
      </c>
      <c r="E57" s="69" t="str">
        <f t="shared" si="4"/>
        <v/>
      </c>
      <c r="F57" s="8"/>
      <c r="G57" s="26"/>
      <c r="H57" s="69" t="str">
        <f>IF($C57="","",※編集不可※選択項目!$C$2)</f>
        <v/>
      </c>
      <c r="I57" s="9"/>
      <c r="J57" s="72" t="str" cm="1">
        <f t="array" ref="J57">IFERROR(_xlfn.IFS($AA57=1,"熱源水入口温度：65℃",$AA57=2,"熱源水入口温度：90℃",$AA57=3,"熱源水入口温度：70℃"),"")</f>
        <v/>
      </c>
      <c r="K57" s="9"/>
      <c r="L57" s="9"/>
      <c r="M57" s="9"/>
      <c r="N57" s="21" t="str">
        <f t="shared" si="5"/>
        <v/>
      </c>
      <c r="O57" s="27" t="str">
        <f t="shared" si="6"/>
        <v/>
      </c>
      <c r="P57" s="66"/>
      <c r="Q57" s="8"/>
      <c r="R57" s="132"/>
      <c r="S57" s="137" t="str">
        <f t="shared" si="7"/>
        <v/>
      </c>
      <c r="T57" s="85"/>
      <c r="U57" s="50"/>
      <c r="V57" s="145" t="str">
        <f t="shared" si="8"/>
        <v/>
      </c>
      <c r="W57" s="56"/>
      <c r="X57" s="57"/>
      <c r="Y57" s="58"/>
      <c r="Z57" s="4"/>
      <c r="AA57" s="4">
        <f>IF($I57="",0,MATCH($I57,※編集不可※選択項目!$D$2:$D$4,0))</f>
        <v>0</v>
      </c>
      <c r="AB57" s="4">
        <f>IF($J57="",0,MATCH($J57,※編集不可※選択項目!$E$2:$E$4,0))</f>
        <v>0</v>
      </c>
      <c r="AC57" s="4">
        <f>IF($AA57=0,0,INDEX(※編集不可※選択項目!$F$8:$F$10,MATCH($AA57&amp;"-"&amp;$AB57,※編集不可※選択項目!$B$8:$B$10,0)))</f>
        <v>0</v>
      </c>
      <c r="AD57" s="16">
        <f t="shared" si="9"/>
        <v>0</v>
      </c>
      <c r="AE57" s="16">
        <f t="shared" si="10"/>
        <v>0</v>
      </c>
      <c r="AF57" s="16" t="str">
        <f t="shared" si="11"/>
        <v/>
      </c>
      <c r="AG57" s="4">
        <f t="shared" si="12"/>
        <v>0</v>
      </c>
      <c r="AH57" s="4">
        <f t="shared" si="13"/>
        <v>0</v>
      </c>
    </row>
    <row r="58" spans="1:34" s="3" customFormat="1" ht="33" customHeight="1" x14ac:dyDescent="0.2">
      <c r="A58" s="23">
        <f t="shared" si="1"/>
        <v>47</v>
      </c>
      <c r="B58" s="24" t="str">
        <f t="shared" si="2"/>
        <v/>
      </c>
      <c r="C58" s="62"/>
      <c r="D58" s="69" t="str">
        <f t="shared" si="3"/>
        <v/>
      </c>
      <c r="E58" s="69" t="str">
        <f t="shared" si="4"/>
        <v/>
      </c>
      <c r="F58" s="8"/>
      <c r="G58" s="26"/>
      <c r="H58" s="69" t="str">
        <f>IF($C58="","",※編集不可※選択項目!$C$2)</f>
        <v/>
      </c>
      <c r="I58" s="9"/>
      <c r="J58" s="72" t="str" cm="1">
        <f t="array" ref="J58">IFERROR(_xlfn.IFS($AA58=1,"熱源水入口温度：65℃",$AA58=2,"熱源水入口温度：90℃",$AA58=3,"熱源水入口温度：70℃"),"")</f>
        <v/>
      </c>
      <c r="K58" s="9"/>
      <c r="L58" s="9"/>
      <c r="M58" s="9"/>
      <c r="N58" s="21" t="str">
        <f t="shared" si="5"/>
        <v/>
      </c>
      <c r="O58" s="27" t="str">
        <f t="shared" si="6"/>
        <v/>
      </c>
      <c r="P58" s="66"/>
      <c r="Q58" s="8"/>
      <c r="R58" s="132"/>
      <c r="S58" s="137" t="str">
        <f t="shared" si="7"/>
        <v/>
      </c>
      <c r="T58" s="85"/>
      <c r="U58" s="50"/>
      <c r="V58" s="145" t="str">
        <f t="shared" si="8"/>
        <v/>
      </c>
      <c r="W58" s="56"/>
      <c r="X58" s="57"/>
      <c r="Y58" s="58"/>
      <c r="Z58" s="4"/>
      <c r="AA58" s="4">
        <f>IF($I58="",0,MATCH($I58,※編集不可※選択項目!$D$2:$D$4,0))</f>
        <v>0</v>
      </c>
      <c r="AB58" s="4">
        <f>IF($J58="",0,MATCH($J58,※編集不可※選択項目!$E$2:$E$4,0))</f>
        <v>0</v>
      </c>
      <c r="AC58" s="4">
        <f>IF($AA58=0,0,INDEX(※編集不可※選択項目!$F$8:$F$10,MATCH($AA58&amp;"-"&amp;$AB58,※編集不可※選択項目!$B$8:$B$10,0)))</f>
        <v>0</v>
      </c>
      <c r="AD58" s="16">
        <f t="shared" si="9"/>
        <v>0</v>
      </c>
      <c r="AE58" s="16">
        <f t="shared" si="10"/>
        <v>0</v>
      </c>
      <c r="AF58" s="16" t="str">
        <f t="shared" si="11"/>
        <v/>
      </c>
      <c r="AG58" s="4">
        <f t="shared" si="12"/>
        <v>0</v>
      </c>
      <c r="AH58" s="4">
        <f t="shared" si="13"/>
        <v>0</v>
      </c>
    </row>
    <row r="59" spans="1:34" s="3" customFormat="1" ht="33" customHeight="1" x14ac:dyDescent="0.2">
      <c r="A59" s="23">
        <f t="shared" si="1"/>
        <v>48</v>
      </c>
      <c r="B59" s="24" t="str">
        <f t="shared" si="2"/>
        <v/>
      </c>
      <c r="C59" s="62"/>
      <c r="D59" s="69" t="str">
        <f t="shared" si="3"/>
        <v/>
      </c>
      <c r="E59" s="69" t="str">
        <f t="shared" si="4"/>
        <v/>
      </c>
      <c r="F59" s="8"/>
      <c r="G59" s="26"/>
      <c r="H59" s="69" t="str">
        <f>IF($C59="","",※編集不可※選択項目!$C$2)</f>
        <v/>
      </c>
      <c r="I59" s="9"/>
      <c r="J59" s="72" t="str" cm="1">
        <f t="array" ref="J59">IFERROR(_xlfn.IFS($AA59=1,"熱源水入口温度：65℃",$AA59=2,"熱源水入口温度：90℃",$AA59=3,"熱源水入口温度：70℃"),"")</f>
        <v/>
      </c>
      <c r="K59" s="9"/>
      <c r="L59" s="9"/>
      <c r="M59" s="9"/>
      <c r="N59" s="21" t="str">
        <f t="shared" si="5"/>
        <v/>
      </c>
      <c r="O59" s="27" t="str">
        <f t="shared" si="6"/>
        <v/>
      </c>
      <c r="P59" s="66"/>
      <c r="Q59" s="8"/>
      <c r="R59" s="132"/>
      <c r="S59" s="137" t="str">
        <f t="shared" si="7"/>
        <v/>
      </c>
      <c r="T59" s="85"/>
      <c r="U59" s="50"/>
      <c r="V59" s="145" t="str">
        <f t="shared" si="8"/>
        <v/>
      </c>
      <c r="W59" s="56"/>
      <c r="X59" s="57"/>
      <c r="Y59" s="58"/>
      <c r="Z59" s="4"/>
      <c r="AA59" s="4">
        <f>IF($I59="",0,MATCH($I59,※編集不可※選択項目!$D$2:$D$4,0))</f>
        <v>0</v>
      </c>
      <c r="AB59" s="4">
        <f>IF($J59="",0,MATCH($J59,※編集不可※選択項目!$E$2:$E$4,0))</f>
        <v>0</v>
      </c>
      <c r="AC59" s="4">
        <f>IF($AA59=0,0,INDEX(※編集不可※選択項目!$F$8:$F$10,MATCH($AA59&amp;"-"&amp;$AB59,※編集不可※選択項目!$B$8:$B$10,0)))</f>
        <v>0</v>
      </c>
      <c r="AD59" s="16">
        <f t="shared" si="9"/>
        <v>0</v>
      </c>
      <c r="AE59" s="16">
        <f t="shared" si="10"/>
        <v>0</v>
      </c>
      <c r="AF59" s="16" t="str">
        <f t="shared" si="11"/>
        <v/>
      </c>
      <c r="AG59" s="4">
        <f t="shared" si="12"/>
        <v>0</v>
      </c>
      <c r="AH59" s="4">
        <f t="shared" si="13"/>
        <v>0</v>
      </c>
    </row>
    <row r="60" spans="1:34" s="3" customFormat="1" ht="33" customHeight="1" x14ac:dyDescent="0.2">
      <c r="A60" s="23">
        <f t="shared" si="1"/>
        <v>49</v>
      </c>
      <c r="B60" s="24" t="str">
        <f t="shared" si="2"/>
        <v/>
      </c>
      <c r="C60" s="62"/>
      <c r="D60" s="69" t="str">
        <f t="shared" si="3"/>
        <v/>
      </c>
      <c r="E60" s="69" t="str">
        <f t="shared" si="4"/>
        <v/>
      </c>
      <c r="F60" s="8"/>
      <c r="G60" s="26"/>
      <c r="H60" s="69" t="str">
        <f>IF($C60="","",※編集不可※選択項目!$C$2)</f>
        <v/>
      </c>
      <c r="I60" s="9"/>
      <c r="J60" s="72" t="str" cm="1">
        <f t="array" ref="J60">IFERROR(_xlfn.IFS($AA60=1,"熱源水入口温度：65℃",$AA60=2,"熱源水入口温度：90℃",$AA60=3,"熱源水入口温度：70℃"),"")</f>
        <v/>
      </c>
      <c r="K60" s="9"/>
      <c r="L60" s="9"/>
      <c r="M60" s="9"/>
      <c r="N60" s="21" t="str">
        <f t="shared" si="5"/>
        <v/>
      </c>
      <c r="O60" s="27" t="str">
        <f t="shared" si="6"/>
        <v/>
      </c>
      <c r="P60" s="66"/>
      <c r="Q60" s="8"/>
      <c r="R60" s="132"/>
      <c r="S60" s="137" t="str">
        <f t="shared" si="7"/>
        <v/>
      </c>
      <c r="T60" s="85"/>
      <c r="U60" s="50"/>
      <c r="V60" s="145" t="str">
        <f t="shared" si="8"/>
        <v/>
      </c>
      <c r="W60" s="56"/>
      <c r="X60" s="57"/>
      <c r="Y60" s="58"/>
      <c r="Z60" s="4"/>
      <c r="AA60" s="4">
        <f>IF($I60="",0,MATCH($I60,※編集不可※選択項目!$D$2:$D$4,0))</f>
        <v>0</v>
      </c>
      <c r="AB60" s="4">
        <f>IF($J60="",0,MATCH($J60,※編集不可※選択項目!$E$2:$E$4,0))</f>
        <v>0</v>
      </c>
      <c r="AC60" s="4">
        <f>IF($AA60=0,0,INDEX(※編集不可※選択項目!$F$8:$F$10,MATCH($AA60&amp;"-"&amp;$AB60,※編集不可※選択項目!$B$8:$B$10,0)))</f>
        <v>0</v>
      </c>
      <c r="AD60" s="16">
        <f t="shared" si="9"/>
        <v>0</v>
      </c>
      <c r="AE60" s="16">
        <f t="shared" si="10"/>
        <v>0</v>
      </c>
      <c r="AF60" s="16" t="str">
        <f t="shared" si="11"/>
        <v/>
      </c>
      <c r="AG60" s="4">
        <f t="shared" si="12"/>
        <v>0</v>
      </c>
      <c r="AH60" s="4">
        <f t="shared" si="13"/>
        <v>0</v>
      </c>
    </row>
    <row r="61" spans="1:34" s="3" customFormat="1" ht="33" customHeight="1" thickBot="1" x14ac:dyDescent="0.25">
      <c r="A61" s="25">
        <f t="shared" si="1"/>
        <v>50</v>
      </c>
      <c r="B61" s="37" t="str">
        <f t="shared" si="2"/>
        <v/>
      </c>
      <c r="C61" s="63"/>
      <c r="D61" s="70" t="str">
        <f t="shared" si="3"/>
        <v/>
      </c>
      <c r="E61" s="70" t="str">
        <f t="shared" si="4"/>
        <v/>
      </c>
      <c r="F61" s="10"/>
      <c r="G61" s="117"/>
      <c r="H61" s="70" t="str">
        <f>IF($C61="","",※編集不可※選択項目!$C$2)</f>
        <v/>
      </c>
      <c r="I61" s="11"/>
      <c r="J61" s="73" t="str" cm="1">
        <f t="array" ref="J61">IFERROR(_xlfn.IFS($AA61=1,"熱源水入口温度：65℃",$AA61=2,"熱源水入口温度：90℃",$AA61=3,"熱源水入口温度：70℃"),"")</f>
        <v/>
      </c>
      <c r="K61" s="11"/>
      <c r="L61" s="11"/>
      <c r="M61" s="11"/>
      <c r="N61" s="22" t="str">
        <f t="shared" si="5"/>
        <v/>
      </c>
      <c r="O61" s="31" t="str">
        <f t="shared" si="6"/>
        <v/>
      </c>
      <c r="P61" s="67"/>
      <c r="Q61" s="10"/>
      <c r="R61" s="133"/>
      <c r="S61" s="147" t="str">
        <f t="shared" si="7"/>
        <v/>
      </c>
      <c r="T61" s="86"/>
      <c r="U61" s="51"/>
      <c r="V61" s="146" t="str">
        <f t="shared" si="8"/>
        <v/>
      </c>
      <c r="W61" s="56"/>
      <c r="X61" s="57"/>
      <c r="Y61" s="58"/>
      <c r="Z61" s="4"/>
      <c r="AA61" s="4">
        <f>IF($I61="",0,MATCH($I61,※編集不可※選択項目!$D$2:$D$4,0))</f>
        <v>0</v>
      </c>
      <c r="AB61" s="4">
        <f>IF($J61="",0,MATCH($J61,※編集不可※選択項目!$E$2:$E$4,0))</f>
        <v>0</v>
      </c>
      <c r="AC61" s="4">
        <f>IF($AA61=0,0,INDEX(※編集不可※選択項目!$F$8:$F$10,MATCH($AA61&amp;"-"&amp;$AB61,※編集不可※選択項目!$B$8:$B$10,0)))</f>
        <v>0</v>
      </c>
      <c r="AD61" s="16">
        <f t="shared" si="9"/>
        <v>0</v>
      </c>
      <c r="AE61" s="16">
        <f t="shared" si="10"/>
        <v>0</v>
      </c>
      <c r="AF61" s="16" t="str">
        <f t="shared" si="11"/>
        <v/>
      </c>
      <c r="AG61" s="4">
        <f t="shared" si="12"/>
        <v>0</v>
      </c>
      <c r="AH61" s="4">
        <f t="shared" si="13"/>
        <v>0</v>
      </c>
    </row>
    <row r="63" spans="1:34" x14ac:dyDescent="0.2">
      <c r="AD63" s="88">
        <f>SUM(AD9,AD12:AD61)</f>
        <v>0</v>
      </c>
      <c r="AE63" s="88">
        <f>SUM(AE12:AE61)</f>
        <v>0</v>
      </c>
      <c r="AF63" s="88"/>
      <c r="AG63" s="88">
        <f>IF(COUNTIF(AG12:AG61,"&gt;=2"),2,1)</f>
        <v>1</v>
      </c>
      <c r="AH63" s="88">
        <f>SUM(AH12:AH61)</f>
        <v>0</v>
      </c>
    </row>
    <row r="64" spans="1:34" x14ac:dyDescent="0.2">
      <c r="AE64" s="88">
        <f>SUM(AD63:AE63)</f>
        <v>0</v>
      </c>
    </row>
  </sheetData>
  <sheetProtection algorithmName="SHA-512" hashValue="p/DIbUgm0tJBxQ5DRlsLEHfc0y3tzZ0qaf5bAEFTKCEzfsZZE8tYYrf9JKHBOlmt+y15Dwy9Hr7joIVCHyNfHw==" saltValue="ikAUnXVYry4i1WRnVJunAw==" spinCount="100000" sheet="1" objects="1" scenarios="1" autoFilter="0"/>
  <autoFilter ref="A10:AH10" xr:uid="{597E87C9-9778-4F11-9AB4-050E5E837BAA}"/>
  <dataConsolidate/>
  <mergeCells count="32">
    <mergeCell ref="H9:H10"/>
    <mergeCell ref="I9:I10"/>
    <mergeCell ref="J9:J10"/>
    <mergeCell ref="A1:B1"/>
    <mergeCell ref="C1:G1"/>
    <mergeCell ref="A9:A10"/>
    <mergeCell ref="B9:B10"/>
    <mergeCell ref="C9:C10"/>
    <mergeCell ref="D9:D10"/>
    <mergeCell ref="E9:E10"/>
    <mergeCell ref="F9:F10"/>
    <mergeCell ref="G9:G10"/>
    <mergeCell ref="A4:E4"/>
    <mergeCell ref="A3:B3"/>
    <mergeCell ref="C3:E3"/>
    <mergeCell ref="A2:B2"/>
    <mergeCell ref="C2:D2"/>
    <mergeCell ref="F2:G2"/>
    <mergeCell ref="I1:K1"/>
    <mergeCell ref="J2:K2"/>
    <mergeCell ref="J3:K3"/>
    <mergeCell ref="J4:K4"/>
    <mergeCell ref="L1:N1"/>
    <mergeCell ref="AA9:AB9"/>
    <mergeCell ref="P9:P10"/>
    <mergeCell ref="R9:R10"/>
    <mergeCell ref="T9:T10"/>
    <mergeCell ref="W9:Y9"/>
    <mergeCell ref="U9:U10"/>
    <mergeCell ref="Q9:Q10"/>
    <mergeCell ref="S9:S10"/>
    <mergeCell ref="V9:V10"/>
  </mergeCells>
  <phoneticPr fontId="18"/>
  <conditionalFormatting sqref="F2 C2:C3 G3">
    <cfRule type="expression" dxfId="10" priority="19">
      <formula>AND($G$4&gt;0,C2="")</formula>
    </cfRule>
  </conditionalFormatting>
  <conditionalFormatting sqref="F12:G61 I12:I61 K12:M61">
    <cfRule type="expression" dxfId="9" priority="20">
      <formula>AND($C12&lt;&gt;"",F12="")</formula>
    </cfRule>
  </conditionalFormatting>
  <conditionalFormatting sqref="G12:G61">
    <cfRule type="expression" dxfId="8" priority="65">
      <formula>$AG12&gt;=2</formula>
    </cfRule>
  </conditionalFormatting>
  <conditionalFormatting sqref="J2">
    <cfRule type="expression" dxfId="7" priority="1">
      <formula>$AD$63&gt;=1</formula>
    </cfRule>
  </conditionalFormatting>
  <conditionalFormatting sqref="J3">
    <cfRule type="expression" dxfId="6" priority="67">
      <formula>AG63&gt;=2</formula>
    </cfRule>
  </conditionalFormatting>
  <conditionalFormatting sqref="J4">
    <cfRule type="expression" dxfId="5" priority="66">
      <formula>$AH$63&gt;=1</formula>
    </cfRule>
  </conditionalFormatting>
  <conditionalFormatting sqref="O12:O61">
    <cfRule type="expression" dxfId="4" priority="64">
      <formula>$AH12=1</formula>
    </cfRule>
  </conditionalFormatting>
  <conditionalFormatting sqref="Q12:Q61">
    <cfRule type="expression" dxfId="3" priority="4">
      <formula>COUNTIF(G12,"*■*")=0</formula>
    </cfRule>
    <cfRule type="expression" dxfId="2" priority="55">
      <formula>$AE12=1</formula>
    </cfRule>
  </conditionalFormatting>
  <conditionalFormatting sqref="S12:S61">
    <cfRule type="expression" dxfId="1" priority="2">
      <formula>$AJ12=1</formula>
    </cfRule>
    <cfRule type="expression" dxfId="0" priority="3">
      <formula>OR($C12="ポンプ",$C12="送風機")</formula>
    </cfRule>
  </conditionalFormatting>
  <dataValidations xWindow="586" yWindow="370" count="18">
    <dataValidation type="textLength" imeMode="fullKatakana" operator="lessThanOrEqual" allowBlank="1" showErrorMessage="1" errorTitle="無効な入力" error="全角カタカナで入力してください。_x000a_法人格は不要です。" prompt="全角カタカナで入力してください。_x000a_法人格は不要です。" sqref="F2:G2" xr:uid="{B3C824BD-6405-4064-BE9E-A73A6556F544}">
      <formula1>255</formula1>
    </dataValidation>
    <dataValidation imeMode="fullKatakana" operator="lessThanOrEqual" allowBlank="1" showInputMessage="1" showErrorMessage="1" sqref="E2" xr:uid="{E79E56C9-DEFF-4BEE-8EEE-C7386427F888}"/>
    <dataValidation type="textLength" operator="lessThanOrEqual" allowBlank="1" showInputMessage="1" showErrorMessage="1" errorTitle="無効な入力" error="40字以内で入力してください。" sqref="F12:F61" xr:uid="{03A404ED-0885-4F9B-990B-AEBB52B2BE20}">
      <formula1>40</formula1>
    </dataValidation>
    <dataValidation type="textLength" operator="lessThanOrEqual" allowBlank="1" showErrorMessage="1" errorTitle="無効な入力" error="50字以内で入力してください。" prompt="50字以内で入力してください。" sqref="C2:D2" xr:uid="{0769623C-F0D3-4C7A-8611-0CF1B5407B4C}">
      <formula1>50</formula1>
    </dataValidation>
    <dataValidation type="custom" operator="lessThanOrEqual" allowBlank="1" showInputMessage="1" showErrorMessage="1" errorTitle="無効な入力" error="小数点第二位までの数値を入力してください。" sqref="M12:M61" xr:uid="{737720B0-3302-4D85-A5B4-58A01B11756B}">
      <formula1>$M12*100=INT($M12*100)</formula1>
    </dataValidation>
    <dataValidation type="whole" allowBlank="1" showInputMessage="1" showErrorMessage="1" error="120(℃)以上、4桁以内の数値を入力してください。" sqref="K12:K61" xr:uid="{AE50C0B7-778D-462B-9B5E-1B3840C69309}">
      <formula1>120</formula1>
      <formula2>9999</formula2>
    </dataValidation>
    <dataValidation type="custom" operator="lessThanOrEqual" allowBlank="1" showInputMessage="1" showErrorMessage="1" errorTitle="無効な入力" error="小数点第二位までの数値を入力してください。" sqref="L12:L61" xr:uid="{E30893AF-D1EA-41F5-A26A-6D54CC3FE353}">
      <formula1>$L12*100=INT($L12*100)</formula1>
    </dataValidation>
    <dataValidation allowBlank="1" showInputMessage="1" sqref="P9:R9 S9:S11 T9:Y9" xr:uid="{C5A0D0CE-CD19-4770-A75D-B76457870E2E}"/>
    <dataValidation type="textLength" operator="lessThanOrEqual" allowBlank="1" showInputMessage="1" showErrorMessage="1" errorTitle="無効な入力" error="40文字以下で入力してください。" sqref="R11:R61 S12:S61" xr:uid="{63244CBB-9BD5-4A0F-9779-ED4DD60DBB3D}">
      <formula1>40</formula1>
    </dataValidation>
    <dataValidation type="list" allowBlank="1" showInputMessage="1" showErrorMessage="1" sqref="W11:W61" xr:uid="{1067A830-DE0F-4DF1-829C-17121AB2E989}">
      <formula1>"✓"</formula1>
    </dataValidation>
    <dataValidation type="custom" allowBlank="1" showInputMessage="1" showErrorMessage="1" errorTitle="無効な入力" error="整数で値を入力して下さい。" sqref="P11" xr:uid="{72E9A3C2-E8A8-4842-8A98-107E00AED5EF}">
      <formula1>P11=INT(P11)</formula1>
    </dataValidation>
    <dataValidation type="textLength" operator="lessThanOrEqual" allowBlank="1" showInputMessage="1" showErrorMessage="1" error="200字以内で入力してください。" sqref="Q12:Q61" xr:uid="{EF264ADD-5012-4591-8D01-D5E7F25FF597}">
      <formula1>200</formula1>
    </dataValidation>
    <dataValidation type="list" allowBlank="1" showInputMessage="1" showErrorMessage="1" sqref="X11:X61" xr:uid="{75C20D15-C3AF-49D7-AF74-929ACA2A474C}">
      <formula1>"OK,NG"</formula1>
    </dataValidation>
    <dataValidation type="custom" allowBlank="1" showInputMessage="1" showErrorMessage="1" errorTitle="無効な入力" error="整数で値を入力してください。" sqref="P12:P61" xr:uid="{EE958B17-449D-4C4C-8C0D-9C35391F38AA}">
      <formula1>P12=INT(P12)</formula1>
    </dataValidation>
    <dataValidation type="list" allowBlank="1" showInputMessage="1" showErrorMessage="1" sqref="T12:T61" xr:uid="{2FEDED3C-DD12-4D2B-9A4F-EA776F9B9910}">
      <formula1>"そのまま,移動,自由記入"</formula1>
    </dataValidation>
    <dataValidation type="textLength" operator="lessThanOrEqual" allowBlank="1" showErrorMessage="1" errorTitle="無効な入力" error="50文字以下で入力してください。" sqref="G11" xr:uid="{4F5502B4-4B5D-4043-A5F2-9B78D1A7466F}">
      <formula1>50</formula1>
    </dataValidation>
    <dataValidation type="textLength" operator="lessThanOrEqual" allowBlank="1" showInputMessage="1" showErrorMessage="1" errorTitle="無効な入力" error="50字以内で入力してください。" sqref="G12:G61" xr:uid="{78CA35B4-0402-4228-B36A-BCA6F4773B79}">
      <formula1>50</formula1>
    </dataValidation>
    <dataValidation type="list" allowBlank="1" showInputMessage="1" showErrorMessage="1" sqref="C3:E3" xr:uid="{5EC23182-6545-4387-84DA-8B21AD46E779}">
      <formula1>"あり,なし"</formula1>
    </dataValidation>
  </dataValidations>
  <pageMargins left="0.23622047244094491" right="0.23622047244094491" top="0.74803149606299213" bottom="0.74803149606299213" header="0.31496062992125984" footer="0.31496062992125984"/>
  <pageSetup paperSize="8" scale="28" fitToHeight="0" orientation="landscape" r:id="rId1"/>
  <headerFooter>
    <oddHeader>&amp;R&amp;20&amp;F</oddHeader>
    <oddFooter>&amp;C&amp;28&amp;P/&amp;N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586" yWindow="370" count="2">
        <x14:dataValidation type="list" allowBlank="1" showInputMessage="1" showErrorMessage="1" xr:uid="{B2BAA41B-AA7B-4CE7-A0A8-3A2BDFF3AF7D}">
          <x14:formula1>
            <xm:f>※編集不可※選択項目!$B$2</xm:f>
          </x14:formula1>
          <xm:sqref>C12:C61</xm:sqref>
        </x14:dataValidation>
        <x14:dataValidation type="list" allowBlank="1" showInputMessage="1" showErrorMessage="1" xr:uid="{42DA8527-6F14-472E-98A6-543E022C4718}">
          <x14:formula1>
            <xm:f>※編集不可※選択項目!$D$2:$D$4</xm:f>
          </x14:formula1>
          <xm:sqref>I12:I61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7360A-8AC6-428F-AD01-295C4964031D}">
  <sheetPr codeName="Sheet4"/>
  <dimension ref="A12:A13"/>
  <sheetViews>
    <sheetView showGridLines="0" view="pageBreakPreview" zoomScaleNormal="100" zoomScaleSheetLayoutView="100" workbookViewId="0"/>
  </sheetViews>
  <sheetFormatPr defaultRowHeight="13.2" x14ac:dyDescent="0.2"/>
  <cols>
    <col min="11" max="11" width="8.88671875" customWidth="1"/>
    <col min="12" max="12" width="6.21875" customWidth="1"/>
  </cols>
  <sheetData>
    <row r="12" spans="1:1" x14ac:dyDescent="0.2">
      <c r="A12" s="36"/>
    </row>
    <row r="13" spans="1:1" x14ac:dyDescent="0.2">
      <c r="A13" s="36"/>
    </row>
  </sheetData>
  <sheetProtection algorithmName="SHA-512" hashValue="E/MQ88dgewfMwwYroUvF0wg37aSMKiil2VFxAT9N/RVoUT4XW6dIF/NgBWCe50GOZjrn+FofB+/Th24o66noxw==" saltValue="vc5CrlCuQJWTM5F8nasv4w==" spinCount="100000" sheet="1" objects="1" scenarios="1" selectLockedCells="1" selectUnlockedCells="1"/>
  <phoneticPr fontId="18"/>
  <pageMargins left="0.7" right="0.7" top="0.75" bottom="0.75" header="0.3" footer="0.3"/>
  <pageSetup paperSize="9"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6913B-ACD5-4B6C-987A-6BDB40B0F813}">
  <sheetPr codeName="Sheet5"/>
  <dimension ref="A1:B27"/>
  <sheetViews>
    <sheetView showGridLines="0" view="pageBreakPreview" zoomScale="85" zoomScaleNormal="100" zoomScaleSheetLayoutView="85" workbookViewId="0"/>
  </sheetViews>
  <sheetFormatPr defaultColWidth="9" defaultRowHeight="13.2" x14ac:dyDescent="0.2"/>
  <cols>
    <col min="1" max="1" width="13.44140625" style="35" customWidth="1"/>
    <col min="2" max="2" width="86.88671875" style="35" customWidth="1"/>
    <col min="3" max="16384" width="9" style="35"/>
  </cols>
  <sheetData>
    <row r="1" spans="1:2" ht="30" customHeight="1" x14ac:dyDescent="0.2">
      <c r="A1" s="65" t="s">
        <v>42</v>
      </c>
    </row>
    <row r="2" spans="1:2" ht="22.5" customHeight="1" x14ac:dyDescent="0.2">
      <c r="A2" s="118" t="s">
        <v>43</v>
      </c>
      <c r="B2" s="138" t="s">
        <v>96</v>
      </c>
    </row>
    <row r="3" spans="1:2" ht="22.5" customHeight="1" x14ac:dyDescent="0.2">
      <c r="A3" s="119" t="s">
        <v>44</v>
      </c>
      <c r="B3" s="120" t="s">
        <v>97</v>
      </c>
    </row>
    <row r="4" spans="1:2" ht="19.5" customHeight="1" x14ac:dyDescent="0.2">
      <c r="A4" s="209" t="s">
        <v>45</v>
      </c>
      <c r="B4" s="212" t="s">
        <v>98</v>
      </c>
    </row>
    <row r="5" spans="1:2" ht="19.5" customHeight="1" x14ac:dyDescent="0.2">
      <c r="A5" s="210"/>
      <c r="B5" s="213"/>
    </row>
    <row r="6" spans="1:2" ht="19.5" customHeight="1" x14ac:dyDescent="0.2">
      <c r="A6" s="210"/>
      <c r="B6" s="213"/>
    </row>
    <row r="7" spans="1:2" ht="19.5" customHeight="1" x14ac:dyDescent="0.2">
      <c r="A7" s="210"/>
      <c r="B7" s="213"/>
    </row>
    <row r="8" spans="1:2" ht="19.5" customHeight="1" x14ac:dyDescent="0.2">
      <c r="A8" s="210"/>
      <c r="B8" s="213"/>
    </row>
    <row r="9" spans="1:2" ht="19.5" customHeight="1" x14ac:dyDescent="0.2">
      <c r="A9" s="210"/>
      <c r="B9" s="213"/>
    </row>
    <row r="10" spans="1:2" ht="19.5" customHeight="1" x14ac:dyDescent="0.2">
      <c r="A10" s="210"/>
      <c r="B10" s="213"/>
    </row>
    <row r="11" spans="1:2" ht="19.5" customHeight="1" x14ac:dyDescent="0.2">
      <c r="A11" s="210"/>
      <c r="B11" s="213"/>
    </row>
    <row r="12" spans="1:2" ht="19.5" customHeight="1" x14ac:dyDescent="0.2">
      <c r="A12" s="210"/>
      <c r="B12" s="213"/>
    </row>
    <row r="13" spans="1:2" ht="19.5" customHeight="1" x14ac:dyDescent="0.2">
      <c r="A13" s="210"/>
      <c r="B13" s="213"/>
    </row>
    <row r="14" spans="1:2" ht="19.5" customHeight="1" x14ac:dyDescent="0.2">
      <c r="A14" s="210"/>
      <c r="B14" s="213"/>
    </row>
    <row r="15" spans="1:2" ht="19.5" customHeight="1" x14ac:dyDescent="0.2">
      <c r="A15" s="210"/>
      <c r="B15" s="213"/>
    </row>
    <row r="16" spans="1:2" ht="19.5" customHeight="1" x14ac:dyDescent="0.2">
      <c r="A16" s="210"/>
      <c r="B16" s="213"/>
    </row>
    <row r="17" spans="1:2" ht="19.5" customHeight="1" x14ac:dyDescent="0.2">
      <c r="A17" s="210"/>
      <c r="B17" s="213"/>
    </row>
    <row r="18" spans="1:2" ht="19.5" customHeight="1" x14ac:dyDescent="0.2">
      <c r="A18" s="210"/>
      <c r="B18" s="213"/>
    </row>
    <row r="19" spans="1:2" ht="19.5" customHeight="1" x14ac:dyDescent="0.2">
      <c r="A19" s="210"/>
      <c r="B19" s="213"/>
    </row>
    <row r="20" spans="1:2" ht="19.5" customHeight="1" x14ac:dyDescent="0.2">
      <c r="A20" s="210"/>
      <c r="B20" s="213"/>
    </row>
    <row r="21" spans="1:2" ht="19.5" customHeight="1" x14ac:dyDescent="0.2">
      <c r="A21" s="210"/>
      <c r="B21" s="213"/>
    </row>
    <row r="22" spans="1:2" ht="19.5" customHeight="1" x14ac:dyDescent="0.2">
      <c r="A22" s="210"/>
      <c r="B22" s="213"/>
    </row>
    <row r="23" spans="1:2" ht="19.5" customHeight="1" x14ac:dyDescent="0.2">
      <c r="A23" s="210"/>
      <c r="B23" s="213"/>
    </row>
    <row r="24" spans="1:2" ht="19.5" customHeight="1" x14ac:dyDescent="0.2">
      <c r="A24" s="210"/>
      <c r="B24" s="213"/>
    </row>
    <row r="25" spans="1:2" ht="19.5" customHeight="1" x14ac:dyDescent="0.2">
      <c r="A25" s="210"/>
      <c r="B25" s="213"/>
    </row>
    <row r="26" spans="1:2" ht="19.5" customHeight="1" x14ac:dyDescent="0.2">
      <c r="A26" s="210"/>
      <c r="B26" s="213"/>
    </row>
    <row r="27" spans="1:2" ht="19.5" customHeight="1" x14ac:dyDescent="0.2">
      <c r="A27" s="211"/>
      <c r="B27" s="214"/>
    </row>
  </sheetData>
  <sheetProtection algorithmName="SHA-512" hashValue="jKh5z2OZBbTh7IcdO//U/lZQdyJW1yQGBan+y16bUUiNAHbBetIx2ad0ufcavYsmQhIItJS7uKL9rvEFcUdCeA==" saltValue="IkyGdx11T3E+O4BX7lAIEA==" spinCount="100000" sheet="1" objects="1" scenarios="1"/>
  <mergeCells count="2">
    <mergeCell ref="A4:A27"/>
    <mergeCell ref="B4:B27"/>
  </mergeCells>
  <phoneticPr fontId="18"/>
  <hyperlinks>
    <hyperlink ref="B2" r:id="rId1" xr:uid="{DA632F1D-E946-4AA3-8378-E18BDE8CAFA7}"/>
  </hyperlinks>
  <pageMargins left="0.7" right="0.7" top="0.75" bottom="0.75" header="0.3" footer="0.3"/>
  <pageSetup paperSize="9" scale="74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82586-467D-453B-AFEE-267149307F29}">
  <sheetPr codeName="Sheet3"/>
  <dimension ref="A1:F10"/>
  <sheetViews>
    <sheetView zoomScale="85" zoomScaleNormal="85" workbookViewId="0"/>
  </sheetViews>
  <sheetFormatPr defaultColWidth="9" defaultRowHeight="16.2" x14ac:dyDescent="0.2"/>
  <cols>
    <col min="1" max="1" width="18.44140625" style="12" bestFit="1" customWidth="1"/>
    <col min="2" max="2" width="20.88671875" style="12" bestFit="1" customWidth="1"/>
    <col min="3" max="3" width="17.109375" style="12" bestFit="1" customWidth="1"/>
    <col min="4" max="4" width="42.109375" style="12" bestFit="1" customWidth="1"/>
    <col min="5" max="5" width="24.5546875" style="12" bestFit="1" customWidth="1"/>
    <col min="6" max="16384" width="9" style="12"/>
  </cols>
  <sheetData>
    <row r="1" spans="1:6" x14ac:dyDescent="0.2">
      <c r="A1" s="74" t="s">
        <v>18</v>
      </c>
      <c r="B1" s="74" t="s">
        <v>17</v>
      </c>
      <c r="C1" s="74" t="s">
        <v>74</v>
      </c>
      <c r="D1" s="74" t="s">
        <v>64</v>
      </c>
      <c r="E1" s="74" t="s">
        <v>75</v>
      </c>
    </row>
    <row r="2" spans="1:6" x14ac:dyDescent="0.2">
      <c r="A2" s="75" t="s">
        <v>57</v>
      </c>
      <c r="B2" s="75" t="s">
        <v>28</v>
      </c>
      <c r="C2" s="75" t="s">
        <v>30</v>
      </c>
      <c r="D2" s="75" t="s">
        <v>31</v>
      </c>
      <c r="E2" s="75" t="s">
        <v>34</v>
      </c>
    </row>
    <row r="3" spans="1:6" x14ac:dyDescent="0.2">
      <c r="D3" s="75" t="s">
        <v>32</v>
      </c>
      <c r="E3" s="75" t="s">
        <v>35</v>
      </c>
    </row>
    <row r="4" spans="1:6" x14ac:dyDescent="0.2">
      <c r="D4" s="75" t="s">
        <v>33</v>
      </c>
      <c r="E4" s="75" t="s">
        <v>36</v>
      </c>
    </row>
    <row r="7" spans="1:6" x14ac:dyDescent="0.2">
      <c r="B7" s="74" t="s">
        <v>82</v>
      </c>
      <c r="C7" s="74" t="s">
        <v>74</v>
      </c>
      <c r="D7" s="74" t="s">
        <v>64</v>
      </c>
      <c r="E7" s="74" t="s">
        <v>75</v>
      </c>
      <c r="F7" s="74" t="s">
        <v>81</v>
      </c>
    </row>
    <row r="8" spans="1:6" x14ac:dyDescent="0.2">
      <c r="B8" s="78" t="s">
        <v>83</v>
      </c>
      <c r="C8" s="215" t="s">
        <v>30</v>
      </c>
      <c r="D8" s="75" t="s">
        <v>31</v>
      </c>
      <c r="E8" s="75" t="s">
        <v>34</v>
      </c>
      <c r="F8" s="77">
        <v>3.5</v>
      </c>
    </row>
    <row r="9" spans="1:6" x14ac:dyDescent="0.2">
      <c r="B9" s="78" t="s">
        <v>84</v>
      </c>
      <c r="C9" s="216"/>
      <c r="D9" s="75" t="s">
        <v>32</v>
      </c>
      <c r="E9" s="75" t="s">
        <v>35</v>
      </c>
      <c r="F9" s="77">
        <v>3</v>
      </c>
    </row>
    <row r="10" spans="1:6" x14ac:dyDescent="0.2">
      <c r="B10" s="78" t="s">
        <v>85</v>
      </c>
      <c r="C10" s="217"/>
      <c r="D10" s="75" t="s">
        <v>33</v>
      </c>
      <c r="E10" s="75" t="s">
        <v>36</v>
      </c>
      <c r="F10" s="77">
        <v>2.46</v>
      </c>
    </row>
  </sheetData>
  <mergeCells count="1">
    <mergeCell ref="C8:C10"/>
  </mergeCells>
  <phoneticPr fontId="18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6</vt:i4>
      </vt:variant>
    </vt:vector>
  </HeadingPairs>
  <TitlesOfParts>
    <vt:vector size="11" baseType="lpstr">
      <vt:lpstr>入力例</vt:lpstr>
      <vt:lpstr>新規登録用</vt:lpstr>
      <vt:lpstr>基準値</vt:lpstr>
      <vt:lpstr>登録申請メールテンプレート</vt:lpstr>
      <vt:lpstr>※編集不可※選択項目</vt:lpstr>
      <vt:lpstr>基準値!Print_Area</vt:lpstr>
      <vt:lpstr>新規登録用!Print_Area</vt:lpstr>
      <vt:lpstr>登録申請メールテンプレート!Print_Area</vt:lpstr>
      <vt:lpstr>入力例!Print_Area</vt:lpstr>
      <vt:lpstr>新規登録用!Print_Titles</vt:lpstr>
      <vt:lpstr>入力例!Print_Titles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2019-04-05T02:22:18Z</dcterms:created>
  <dcterms:modified xsi:type="dcterms:W3CDTF">2026-03-02T09:39:52Z</dcterms:modified>
</cp:coreProperties>
</file>