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/>
  <xr:revisionPtr revIDLastSave="0" documentId="13_ncr:1_{949EDBF8-ADBA-4711-9E80-B2C00951E8C7}" xr6:coauthVersionLast="47" xr6:coauthVersionMax="47" xr10:uidLastSave="{00000000-0000-0000-0000-000000000000}"/>
  <workbookProtection workbookAlgorithmName="SHA-512" workbookHashValue="CCNftQIngapSPMsrUVdUGDwQibaS8fm8ptgz4fLMcMrGFrmpmOsJe28WFUftK9ftT2CA6cIGgl3lqHihJdH+QQ==" workbookSaltValue="Rq/l2I1bilgpFXO/ND5X+Q==" workbookSpinCount="100000" lockStructure="1"/>
  <bookViews>
    <workbookView xWindow="-28920" yWindow="-120" windowWidth="29040" windowHeight="15720" tabRatio="609" xr2:uid="{00000000-000D-0000-FFFF-FFFF00000000}"/>
  </bookViews>
  <sheets>
    <sheet name="入力例" sheetId="24" r:id="rId1"/>
    <sheet name="新規登録用" sheetId="18" r:id="rId2"/>
    <sheet name="基準値" sheetId="20" r:id="rId3"/>
    <sheet name="登録申請メールテンプレート" sheetId="25" r:id="rId4"/>
    <sheet name="※編集不可※選択項目" sheetId="19" state="hidden" r:id="rId5"/>
  </sheets>
  <externalReferences>
    <externalReference r:id="rId6"/>
    <externalReference r:id="rId7"/>
  </externalReferences>
  <definedNames>
    <definedName name="_" localSheetId="1">新規登録用!#REF!</definedName>
    <definedName name="_" localSheetId="3">#REF!</definedName>
    <definedName name="_" localSheetId="0">入力例!#REF!</definedName>
    <definedName name="_">#REF!</definedName>
    <definedName name="_xlnm._FilterDatabase" localSheetId="1" hidden="1">新規登録用!$A$10:$AR$10</definedName>
    <definedName name="_xlnm._FilterDatabase" localSheetId="0" hidden="1">入力例!$A$10:$AR$10</definedName>
    <definedName name="_xlnm.Print_Area" localSheetId="2">基準値!$A$1:$M$26</definedName>
    <definedName name="_xlnm.Print_Area" localSheetId="1">新規登録用!$A$1:$AR$61</definedName>
    <definedName name="_xlnm.Print_Area" localSheetId="3">登録申請メールテンプレート!$A$1:$B$27</definedName>
    <definedName name="_xlnm.Print_Area" localSheetId="0">入力例!$A$1:$AR$46</definedName>
    <definedName name="_xlnm.Print_Titles" localSheetId="1">新規登録用!$1:$10</definedName>
    <definedName name="_xlnm.Print_Titles" localSheetId="0">入力例!$1:$10</definedName>
    <definedName name="工業会" localSheetId="3">[1]製品型番リスト管理表!$AY$5:$AY$8</definedName>
    <definedName name="工業会">[1]製品型番リスト管理表!$AY$5:$AY$8</definedName>
    <definedName name="無効化" localSheetId="3">[2]型番リスト!$AQ:$AQ</definedName>
    <definedName name="無効化">[2]型番リスト!$AQ:$AQ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15" i="24" l="1"/>
  <c r="AB16" i="24"/>
  <c r="AB17" i="24"/>
  <c r="AB18" i="24"/>
  <c r="AB19" i="24"/>
  <c r="AB20" i="24"/>
  <c r="AB21" i="24"/>
  <c r="AB22" i="24"/>
  <c r="AB23" i="24"/>
  <c r="AB24" i="24"/>
  <c r="AB25" i="24"/>
  <c r="AB26" i="24"/>
  <c r="AB27" i="24"/>
  <c r="AB28" i="24"/>
  <c r="AB29" i="24"/>
  <c r="AB30" i="24"/>
  <c r="AB31" i="24"/>
  <c r="AB32" i="24"/>
  <c r="AB33" i="24"/>
  <c r="AB34" i="24"/>
  <c r="AB35" i="24"/>
  <c r="AB36" i="24"/>
  <c r="AB37" i="24"/>
  <c r="AB38" i="24"/>
  <c r="AB39" i="24"/>
  <c r="AB40" i="24"/>
  <c r="AB41" i="24"/>
  <c r="AB42" i="24"/>
  <c r="AB43" i="24"/>
  <c r="AB44" i="24"/>
  <c r="AB45" i="24"/>
  <c r="AB46" i="24"/>
  <c r="AB15" i="18"/>
  <c r="AB16" i="18"/>
  <c r="AB17" i="18"/>
  <c r="AB18" i="18"/>
  <c r="AB19" i="18"/>
  <c r="AB20" i="18"/>
  <c r="AB21" i="18"/>
  <c r="AB22" i="18"/>
  <c r="AB23" i="18"/>
  <c r="AB24" i="18"/>
  <c r="AB25" i="18"/>
  <c r="AB26" i="18"/>
  <c r="AB27" i="18"/>
  <c r="AB28" i="18"/>
  <c r="AB29" i="18"/>
  <c r="AB30" i="18"/>
  <c r="AB31" i="18"/>
  <c r="AB32" i="18"/>
  <c r="AB33" i="18"/>
  <c r="AB34" i="18"/>
  <c r="AB35" i="18"/>
  <c r="AB36" i="18"/>
  <c r="AB37" i="18"/>
  <c r="AB38" i="18"/>
  <c r="AB39" i="18"/>
  <c r="AB40" i="18"/>
  <c r="AB41" i="18"/>
  <c r="AB42" i="18"/>
  <c r="AB43" i="18"/>
  <c r="AB44" i="18"/>
  <c r="AB45" i="18"/>
  <c r="AB46" i="18"/>
  <c r="AB47" i="18"/>
  <c r="AB48" i="18"/>
  <c r="AB49" i="18"/>
  <c r="AB50" i="18"/>
  <c r="AB51" i="18"/>
  <c r="AB52" i="18"/>
  <c r="AB53" i="18"/>
  <c r="AB54" i="18"/>
  <c r="AB55" i="18"/>
  <c r="AB56" i="18"/>
  <c r="AB57" i="18"/>
  <c r="AB58" i="18"/>
  <c r="AB59" i="18"/>
  <c r="AB60" i="18"/>
  <c r="AB61" i="18"/>
  <c r="AB14" i="18"/>
  <c r="AB13" i="18"/>
  <c r="AB14" i="24"/>
  <c r="AB13" i="24"/>
  <c r="AB12" i="24"/>
  <c r="AL10" i="24"/>
  <c r="AG12" i="18"/>
  <c r="AP61" i="18"/>
  <c r="AQ61" i="18" s="1"/>
  <c r="AO61" i="18"/>
  <c r="AL61" i="18"/>
  <c r="AK61" i="18"/>
  <c r="AI61" i="18" a="1"/>
  <c r="AI61" i="18" s="1"/>
  <c r="AH61" i="18" a="1"/>
  <c r="AH61" i="18" s="1"/>
  <c r="AJ61" i="18" s="1"/>
  <c r="AG61" i="18"/>
  <c r="AN61" i="18" s="1"/>
  <c r="AP60" i="18"/>
  <c r="AQ60" i="18" s="1"/>
  <c r="AO60" i="18"/>
  <c r="AL60" i="18"/>
  <c r="AK60" i="18"/>
  <c r="AI60" i="18" a="1"/>
  <c r="AI60" i="18" s="1"/>
  <c r="AH60" i="18" a="1"/>
  <c r="AH60" i="18" s="1"/>
  <c r="AG60" i="18"/>
  <c r="AM60" i="18" s="1"/>
  <c r="AP59" i="18"/>
  <c r="AQ59" i="18" s="1"/>
  <c r="AO59" i="18"/>
  <c r="AN59" i="18"/>
  <c r="AL59" i="18"/>
  <c r="AK59" i="18"/>
  <c r="AI59" i="18" a="1"/>
  <c r="AI59" i="18" s="1"/>
  <c r="AH59" i="18" a="1"/>
  <c r="AH59" i="18" s="1"/>
  <c r="AG59" i="18"/>
  <c r="AM59" i="18" s="1"/>
  <c r="AP58" i="18"/>
  <c r="AQ58" i="18" s="1"/>
  <c r="AO58" i="18"/>
  <c r="AN58" i="18"/>
  <c r="AL58" i="18"/>
  <c r="AK58" i="18"/>
  <c r="AI58" i="18" a="1"/>
  <c r="AI58" i="18" s="1"/>
  <c r="AH58" i="18"/>
  <c r="AJ58" i="18" s="1"/>
  <c r="AH58" i="18" a="1"/>
  <c r="AG58" i="18"/>
  <c r="AM58" i="18" s="1"/>
  <c r="AP57" i="18"/>
  <c r="AQ57" i="18" s="1"/>
  <c r="AO57" i="18"/>
  <c r="AL57" i="18"/>
  <c r="AK57" i="18"/>
  <c r="AI57" i="18" a="1"/>
  <c r="AI57" i="18" s="1"/>
  <c r="AH57" i="18" a="1"/>
  <c r="AH57" i="18" s="1"/>
  <c r="AG57" i="18"/>
  <c r="AM57" i="18" s="1"/>
  <c r="AP56" i="18"/>
  <c r="AQ56" i="18" s="1"/>
  <c r="AO56" i="18"/>
  <c r="AL56" i="18"/>
  <c r="AK56" i="18"/>
  <c r="AI56" i="18" a="1"/>
  <c r="AI56" i="18" s="1"/>
  <c r="AH56" i="18" a="1"/>
  <c r="AH56" i="18" s="1"/>
  <c r="AG56" i="18"/>
  <c r="AM56" i="18" s="1"/>
  <c r="AP55" i="18"/>
  <c r="AQ55" i="18" s="1"/>
  <c r="AO55" i="18"/>
  <c r="AN55" i="18"/>
  <c r="AL55" i="18"/>
  <c r="AK55" i="18"/>
  <c r="AI55" i="18"/>
  <c r="AI55" i="18" a="1"/>
  <c r="AH55" i="18" a="1"/>
  <c r="AH55" i="18" s="1"/>
  <c r="AG55" i="18"/>
  <c r="AM55" i="18" s="1"/>
  <c r="AP54" i="18"/>
  <c r="AQ54" i="18" s="1"/>
  <c r="AO54" i="18"/>
  <c r="AL54" i="18"/>
  <c r="AK54" i="18"/>
  <c r="AI54" i="18" a="1"/>
  <c r="AI54" i="18" s="1"/>
  <c r="AH54" i="18" a="1"/>
  <c r="AH54" i="18" s="1"/>
  <c r="AJ54" i="18" s="1"/>
  <c r="AG54" i="18"/>
  <c r="AM54" i="18" s="1"/>
  <c r="AP53" i="18"/>
  <c r="AQ53" i="18" s="1"/>
  <c r="AO53" i="18"/>
  <c r="AL53" i="18"/>
  <c r="AK53" i="18"/>
  <c r="AI53" i="18" a="1"/>
  <c r="AI53" i="18" s="1"/>
  <c r="AH53" i="18" a="1"/>
  <c r="AH53" i="18" s="1"/>
  <c r="AG53" i="18"/>
  <c r="AN53" i="18" s="1"/>
  <c r="AP52" i="18"/>
  <c r="AQ52" i="18" s="1"/>
  <c r="AO52" i="18"/>
  <c r="AN52" i="18"/>
  <c r="AL52" i="18"/>
  <c r="AK52" i="18"/>
  <c r="AI52" i="18" a="1"/>
  <c r="AI52" i="18" s="1"/>
  <c r="AH52" i="18" a="1"/>
  <c r="AH52" i="18" s="1"/>
  <c r="AG52" i="18"/>
  <c r="AM52" i="18" s="1"/>
  <c r="AP51" i="18"/>
  <c r="AQ51" i="18" s="1"/>
  <c r="AO51" i="18"/>
  <c r="AN51" i="18"/>
  <c r="AL51" i="18"/>
  <c r="AK51" i="18"/>
  <c r="AI51" i="18" a="1"/>
  <c r="AI51" i="18" s="1"/>
  <c r="AH51" i="18" a="1"/>
  <c r="AH51" i="18" s="1"/>
  <c r="AG51" i="18"/>
  <c r="AM51" i="18" s="1"/>
  <c r="AP50" i="18"/>
  <c r="AQ50" i="18" s="1"/>
  <c r="AO50" i="18"/>
  <c r="AL50" i="18"/>
  <c r="AK50" i="18"/>
  <c r="AI50" i="18" a="1"/>
  <c r="AI50" i="18" s="1"/>
  <c r="AH50" i="18" a="1"/>
  <c r="AH50" i="18" s="1"/>
  <c r="AJ50" i="18" s="1"/>
  <c r="AG50" i="18"/>
  <c r="AM50" i="18" s="1"/>
  <c r="AP49" i="18"/>
  <c r="AQ49" i="18" s="1"/>
  <c r="AO49" i="18"/>
  <c r="AL49" i="18"/>
  <c r="AK49" i="18"/>
  <c r="AI49" i="18" a="1"/>
  <c r="AI49" i="18" s="1"/>
  <c r="AH49" i="18" a="1"/>
  <c r="AH49" i="18" s="1"/>
  <c r="AG49" i="18"/>
  <c r="AN49" i="18" s="1"/>
  <c r="AP48" i="18"/>
  <c r="AQ48" i="18" s="1"/>
  <c r="AO48" i="18"/>
  <c r="AN48" i="18"/>
  <c r="AL48" i="18"/>
  <c r="AK48" i="18"/>
  <c r="AI48" i="18" a="1"/>
  <c r="AI48" i="18" s="1"/>
  <c r="AH48" i="18" a="1"/>
  <c r="AH48" i="18" s="1"/>
  <c r="AG48" i="18"/>
  <c r="AM48" i="18" s="1"/>
  <c r="AP47" i="18"/>
  <c r="AQ47" i="18" s="1"/>
  <c r="AO47" i="18"/>
  <c r="AL47" i="18"/>
  <c r="AK47" i="18"/>
  <c r="AI47" i="18" a="1"/>
  <c r="AI47" i="18" s="1"/>
  <c r="AH47" i="18" a="1"/>
  <c r="AH47" i="18" s="1"/>
  <c r="AG47" i="18"/>
  <c r="AM47" i="18" s="1"/>
  <c r="AP46" i="18"/>
  <c r="AQ46" i="18" s="1"/>
  <c r="AO46" i="18"/>
  <c r="AL46" i="18"/>
  <c r="AK46" i="18"/>
  <c r="AI46" i="18" a="1"/>
  <c r="AI46" i="18" s="1"/>
  <c r="AH46" i="18" a="1"/>
  <c r="AH46" i="18" s="1"/>
  <c r="AJ46" i="18" s="1"/>
  <c r="AG46" i="18"/>
  <c r="AM46" i="18" s="1"/>
  <c r="AP45" i="18"/>
  <c r="AQ45" i="18" s="1"/>
  <c r="AO45" i="18"/>
  <c r="AL45" i="18"/>
  <c r="AK45" i="18"/>
  <c r="AI45" i="18" a="1"/>
  <c r="AI45" i="18" s="1"/>
  <c r="AH45" i="18" a="1"/>
  <c r="AH45" i="18" s="1"/>
  <c r="AG45" i="18"/>
  <c r="AM45" i="18" s="1"/>
  <c r="AP44" i="18"/>
  <c r="AQ44" i="18" s="1"/>
  <c r="AO44" i="18"/>
  <c r="AL44" i="18"/>
  <c r="AK44" i="18"/>
  <c r="AI44" i="18" a="1"/>
  <c r="AI44" i="18" s="1"/>
  <c r="AH44" i="18" a="1"/>
  <c r="AH44" i="18" s="1"/>
  <c r="AG44" i="18"/>
  <c r="AM44" i="18" s="1"/>
  <c r="AQ43" i="18"/>
  <c r="AP43" i="18"/>
  <c r="AO43" i="18"/>
  <c r="AL43" i="18"/>
  <c r="AK43" i="18"/>
  <c r="AI43" i="18" a="1"/>
  <c r="AI43" i="18" s="1"/>
  <c r="AH43" i="18" a="1"/>
  <c r="AH43" i="18" s="1"/>
  <c r="AG43" i="18"/>
  <c r="AM43" i="18" s="1"/>
  <c r="AP42" i="18"/>
  <c r="AQ42" i="18" s="1"/>
  <c r="AO42" i="18"/>
  <c r="AN42" i="18"/>
  <c r="AL42" i="18"/>
  <c r="AK42" i="18"/>
  <c r="AI42" i="18" a="1"/>
  <c r="AI42" i="18" s="1"/>
  <c r="AH42" i="18" a="1"/>
  <c r="AH42" i="18" s="1"/>
  <c r="AG42" i="18"/>
  <c r="AM42" i="18" s="1"/>
  <c r="AP41" i="18"/>
  <c r="AQ41" i="18" s="1"/>
  <c r="AO41" i="18"/>
  <c r="AL41" i="18"/>
  <c r="AK41" i="18"/>
  <c r="AI41" i="18" a="1"/>
  <c r="AI41" i="18" s="1"/>
  <c r="AH41" i="18" a="1"/>
  <c r="AH41" i="18" s="1"/>
  <c r="AG41" i="18"/>
  <c r="AN41" i="18" s="1"/>
  <c r="AP40" i="18"/>
  <c r="AQ40" i="18" s="1"/>
  <c r="AO40" i="18"/>
  <c r="AL40" i="18"/>
  <c r="AK40" i="18"/>
  <c r="AI40" i="18" a="1"/>
  <c r="AI40" i="18" s="1"/>
  <c r="AH40" i="18" a="1"/>
  <c r="AH40" i="18" s="1"/>
  <c r="AG40" i="18"/>
  <c r="AM40" i="18" s="1"/>
  <c r="AP39" i="18"/>
  <c r="AQ39" i="18" s="1"/>
  <c r="AO39" i="18"/>
  <c r="AL39" i="18"/>
  <c r="AK39" i="18"/>
  <c r="AI39" i="18" a="1"/>
  <c r="AI39" i="18" s="1"/>
  <c r="AH39" i="18" a="1"/>
  <c r="AH39" i="18" s="1"/>
  <c r="AG39" i="18"/>
  <c r="AM39" i="18" s="1"/>
  <c r="AP38" i="18"/>
  <c r="AQ38" i="18" s="1"/>
  <c r="AO38" i="18"/>
  <c r="AN38" i="18"/>
  <c r="AL38" i="18"/>
  <c r="AK38" i="18"/>
  <c r="AI38" i="18" a="1"/>
  <c r="AI38" i="18" s="1"/>
  <c r="AH38" i="18" a="1"/>
  <c r="AH38" i="18" s="1"/>
  <c r="AJ38" i="18" s="1"/>
  <c r="AG38" i="18"/>
  <c r="AM38" i="18" s="1"/>
  <c r="AP37" i="18"/>
  <c r="AQ37" i="18" s="1"/>
  <c r="AO37" i="18"/>
  <c r="AL37" i="18"/>
  <c r="AK37" i="18"/>
  <c r="AI37" i="18" a="1"/>
  <c r="AI37" i="18" s="1"/>
  <c r="AH37" i="18" a="1"/>
  <c r="AH37" i="18" s="1"/>
  <c r="AG37" i="18"/>
  <c r="AN37" i="18" s="1"/>
  <c r="AP36" i="18"/>
  <c r="AQ36" i="18" s="1"/>
  <c r="AO36" i="18"/>
  <c r="AL36" i="18"/>
  <c r="AK36" i="18"/>
  <c r="AI36" i="18" a="1"/>
  <c r="AI36" i="18" s="1"/>
  <c r="AH36" i="18" a="1"/>
  <c r="AH36" i="18" s="1"/>
  <c r="AG36" i="18"/>
  <c r="AM36" i="18" s="1"/>
  <c r="AP35" i="18"/>
  <c r="AQ35" i="18" s="1"/>
  <c r="AO35" i="18"/>
  <c r="AN35" i="18"/>
  <c r="AL35" i="18"/>
  <c r="AK35" i="18"/>
  <c r="AI35" i="18" a="1"/>
  <c r="AI35" i="18" s="1"/>
  <c r="AH35" i="18" a="1"/>
  <c r="AH35" i="18" s="1"/>
  <c r="AG35" i="18"/>
  <c r="AM35" i="18" s="1"/>
  <c r="AP34" i="18"/>
  <c r="AQ34" i="18" s="1"/>
  <c r="AO34" i="18"/>
  <c r="AN34" i="18"/>
  <c r="AL34" i="18"/>
  <c r="AK34" i="18"/>
  <c r="AI34" i="18" a="1"/>
  <c r="AI34" i="18" s="1"/>
  <c r="AH34" i="18"/>
  <c r="AJ34" i="18" s="1"/>
  <c r="AH34" i="18" a="1"/>
  <c r="AG34" i="18"/>
  <c r="AM34" i="18" s="1"/>
  <c r="AP33" i="18"/>
  <c r="AQ33" i="18" s="1"/>
  <c r="AO33" i="18"/>
  <c r="AL33" i="18"/>
  <c r="AK33" i="18"/>
  <c r="AI33" i="18" a="1"/>
  <c r="AI33" i="18" s="1"/>
  <c r="AH33" i="18" a="1"/>
  <c r="AH33" i="18" s="1"/>
  <c r="AG33" i="18"/>
  <c r="AM33" i="18" s="1"/>
  <c r="AP32" i="18"/>
  <c r="AQ32" i="18" s="1"/>
  <c r="AO32" i="18"/>
  <c r="AL32" i="18"/>
  <c r="AK32" i="18"/>
  <c r="AI32" i="18" a="1"/>
  <c r="AI32" i="18" s="1"/>
  <c r="AH32" i="18" a="1"/>
  <c r="AH32" i="18" s="1"/>
  <c r="AG32" i="18"/>
  <c r="AM32" i="18" s="1"/>
  <c r="AP31" i="18"/>
  <c r="AQ31" i="18" s="1"/>
  <c r="AO31" i="18"/>
  <c r="AN31" i="18"/>
  <c r="AL31" i="18"/>
  <c r="AK31" i="18"/>
  <c r="AI31" i="18"/>
  <c r="AI31" i="18" a="1"/>
  <c r="AH31" i="18" a="1"/>
  <c r="AH31" i="18" s="1"/>
  <c r="AG31" i="18"/>
  <c r="AM31" i="18" s="1"/>
  <c r="AP30" i="18"/>
  <c r="AQ30" i="18" s="1"/>
  <c r="AO30" i="18"/>
  <c r="AN30" i="18"/>
  <c r="AL30" i="18"/>
  <c r="AK30" i="18"/>
  <c r="AI30" i="18" a="1"/>
  <c r="AI30" i="18" s="1"/>
  <c r="AH30" i="18"/>
  <c r="AJ30" i="18" s="1"/>
  <c r="AH30" i="18" a="1"/>
  <c r="AG30" i="18"/>
  <c r="AM30" i="18" s="1"/>
  <c r="AP29" i="18"/>
  <c r="AQ29" i="18" s="1"/>
  <c r="AO29" i="18"/>
  <c r="AL29" i="18"/>
  <c r="AK29" i="18"/>
  <c r="AI29" i="18" a="1"/>
  <c r="AI29" i="18" s="1"/>
  <c r="AH29" i="18" a="1"/>
  <c r="AH29" i="18" s="1"/>
  <c r="AG29" i="18"/>
  <c r="AN29" i="18" s="1"/>
  <c r="AP28" i="18"/>
  <c r="AQ28" i="18" s="1"/>
  <c r="AO28" i="18"/>
  <c r="AN28" i="18"/>
  <c r="AL28" i="18"/>
  <c r="AK28" i="18"/>
  <c r="AI28" i="18" a="1"/>
  <c r="AI28" i="18" s="1"/>
  <c r="AH28" i="18" a="1"/>
  <c r="AH28" i="18" s="1"/>
  <c r="AG28" i="18"/>
  <c r="AM28" i="18" s="1"/>
  <c r="AQ27" i="18"/>
  <c r="AP27" i="18"/>
  <c r="AO27" i="18"/>
  <c r="AN27" i="18"/>
  <c r="AL27" i="18"/>
  <c r="AK27" i="18"/>
  <c r="AI27" i="18"/>
  <c r="AI27" i="18" a="1"/>
  <c r="AH27" i="18" a="1"/>
  <c r="AH27" i="18" s="1"/>
  <c r="AG27" i="18"/>
  <c r="AM27" i="18" s="1"/>
  <c r="AP26" i="18"/>
  <c r="AQ26" i="18" s="1"/>
  <c r="AO26" i="18"/>
  <c r="AL26" i="18"/>
  <c r="AK26" i="18"/>
  <c r="AI26" i="18" a="1"/>
  <c r="AI26" i="18" s="1"/>
  <c r="AH26" i="18" a="1"/>
  <c r="AH26" i="18" s="1"/>
  <c r="V26" i="18" s="1"/>
  <c r="AG26" i="18"/>
  <c r="AM26" i="18" s="1"/>
  <c r="AP25" i="18"/>
  <c r="AQ25" i="18" s="1"/>
  <c r="AO25" i="18"/>
  <c r="AL25" i="18"/>
  <c r="AK25" i="18"/>
  <c r="AI25" i="18" a="1"/>
  <c r="AI25" i="18" s="1"/>
  <c r="AH25" i="18" a="1"/>
  <c r="AH25" i="18" s="1"/>
  <c r="AG25" i="18"/>
  <c r="AM25" i="18" s="1"/>
  <c r="AP24" i="18"/>
  <c r="AQ24" i="18" s="1"/>
  <c r="AO24" i="18"/>
  <c r="AN24" i="18"/>
  <c r="AL24" i="18"/>
  <c r="AK24" i="18"/>
  <c r="AI24" i="18" a="1"/>
  <c r="AI24" i="18" s="1"/>
  <c r="AH24" i="18" a="1"/>
  <c r="AH24" i="18" s="1"/>
  <c r="AG24" i="18"/>
  <c r="AM24" i="18" s="1"/>
  <c r="AP23" i="18"/>
  <c r="AQ23" i="18" s="1"/>
  <c r="AO23" i="18"/>
  <c r="AL23" i="18"/>
  <c r="AK23" i="18"/>
  <c r="AI23" i="18" a="1"/>
  <c r="AI23" i="18" s="1"/>
  <c r="AH23" i="18" a="1"/>
  <c r="AH23" i="18" s="1"/>
  <c r="AG23" i="18"/>
  <c r="AM23" i="18" s="1"/>
  <c r="AP22" i="18"/>
  <c r="AQ22" i="18" s="1"/>
  <c r="AO22" i="18"/>
  <c r="AL22" i="18"/>
  <c r="AK22" i="18"/>
  <c r="AI22" i="18" a="1"/>
  <c r="AI22" i="18" s="1"/>
  <c r="AH22" i="18" a="1"/>
  <c r="AH22" i="18" s="1"/>
  <c r="AJ22" i="18" s="1"/>
  <c r="AG22" i="18"/>
  <c r="AM22" i="18" s="1"/>
  <c r="AP21" i="18"/>
  <c r="AQ21" i="18" s="1"/>
  <c r="AO21" i="18"/>
  <c r="AL21" i="18"/>
  <c r="AK21" i="18"/>
  <c r="AI21" i="18" a="1"/>
  <c r="AI21" i="18" s="1"/>
  <c r="AH21" i="18" a="1"/>
  <c r="AH21" i="18" s="1"/>
  <c r="AG21" i="18"/>
  <c r="AM21" i="18" s="1"/>
  <c r="AP20" i="18"/>
  <c r="AQ20" i="18" s="1"/>
  <c r="AO20" i="18"/>
  <c r="AL20" i="18"/>
  <c r="AK20" i="18"/>
  <c r="AI20" i="18" a="1"/>
  <c r="AI20" i="18" s="1"/>
  <c r="AH20" i="18" a="1"/>
  <c r="AH20" i="18" s="1"/>
  <c r="AG20" i="18"/>
  <c r="AM20" i="18" s="1"/>
  <c r="AQ19" i="18"/>
  <c r="AP19" i="18"/>
  <c r="AO19" i="18"/>
  <c r="AL19" i="18"/>
  <c r="AK19" i="18"/>
  <c r="AI19" i="18" a="1"/>
  <c r="AI19" i="18" s="1"/>
  <c r="AH19" i="18" a="1"/>
  <c r="AH19" i="18" s="1"/>
  <c r="AG19" i="18"/>
  <c r="AM19" i="18" s="1"/>
  <c r="AP18" i="18"/>
  <c r="AQ18" i="18" s="1"/>
  <c r="AO18" i="18"/>
  <c r="AL18" i="18"/>
  <c r="AK18" i="18"/>
  <c r="AI18" i="18" a="1"/>
  <c r="AI18" i="18" s="1"/>
  <c r="AH18" i="18"/>
  <c r="AJ18" i="18" s="1"/>
  <c r="AH18" i="18" a="1"/>
  <c r="AG18" i="18"/>
  <c r="AM18" i="18" s="1"/>
  <c r="AP17" i="18"/>
  <c r="AQ17" i="18" s="1"/>
  <c r="AO17" i="18"/>
  <c r="AL17" i="18"/>
  <c r="AK17" i="18"/>
  <c r="AI17" i="18" a="1"/>
  <c r="AI17" i="18" s="1"/>
  <c r="AH17" i="18" a="1"/>
  <c r="AH17" i="18" s="1"/>
  <c r="AG17" i="18"/>
  <c r="AM17" i="18" s="1"/>
  <c r="AP16" i="18"/>
  <c r="AQ16" i="18" s="1"/>
  <c r="AO16" i="18"/>
  <c r="AL16" i="18"/>
  <c r="AK16" i="18"/>
  <c r="AI16" i="18" a="1"/>
  <c r="AI16" i="18" s="1"/>
  <c r="AH16" i="18" a="1"/>
  <c r="AH16" i="18" s="1"/>
  <c r="AG16" i="18"/>
  <c r="AM16" i="18" s="1"/>
  <c r="AQ15" i="18"/>
  <c r="AP15" i="18"/>
  <c r="AO15" i="18"/>
  <c r="AL15" i="18"/>
  <c r="AK15" i="18"/>
  <c r="AI15" i="18"/>
  <c r="AI15" i="18" a="1"/>
  <c r="AH15" i="18" a="1"/>
  <c r="AH15" i="18" s="1"/>
  <c r="AG15" i="18"/>
  <c r="AM15" i="18" s="1"/>
  <c r="AP14" i="18"/>
  <c r="AQ14" i="18" s="1"/>
  <c r="AO14" i="18"/>
  <c r="AN14" i="18"/>
  <c r="AL14" i="18"/>
  <c r="AK14" i="18"/>
  <c r="AI14" i="18" a="1"/>
  <c r="AI14" i="18" s="1"/>
  <c r="AH14" i="18" a="1"/>
  <c r="AH14" i="18" s="1"/>
  <c r="AJ14" i="18" s="1"/>
  <c r="AG14" i="18"/>
  <c r="AM14" i="18" s="1"/>
  <c r="AP13" i="18"/>
  <c r="AQ13" i="18" s="1"/>
  <c r="AO13" i="18"/>
  <c r="AL13" i="18"/>
  <c r="AK13" i="18"/>
  <c r="AI13" i="18" a="1"/>
  <c r="AI13" i="18" s="1"/>
  <c r="AH13" i="18" a="1"/>
  <c r="AH13" i="18" s="1"/>
  <c r="AG13" i="18"/>
  <c r="AM13" i="18" s="1"/>
  <c r="AH12" i="18" a="1"/>
  <c r="AH12" i="18" s="1"/>
  <c r="AP12" i="18"/>
  <c r="AQ12" i="18" s="1"/>
  <c r="AO12" i="18"/>
  <c r="AO63" i="18" s="1"/>
  <c r="AN12" i="18"/>
  <c r="AM12" i="18"/>
  <c r="AL12" i="18"/>
  <c r="N12" i="18"/>
  <c r="I12" i="18"/>
  <c r="H12" i="18"/>
  <c r="AG12" i="24"/>
  <c r="AI12" i="24" s="1" a="1"/>
  <c r="AI12" i="24" s="1"/>
  <c r="H11" i="24"/>
  <c r="I11" i="24"/>
  <c r="AL12" i="24"/>
  <c r="AQ63" i="18" l="1"/>
  <c r="AN20" i="18"/>
  <c r="AM37" i="18"/>
  <c r="AN23" i="18"/>
  <c r="AN44" i="18"/>
  <c r="AN54" i="18"/>
  <c r="AN16" i="18"/>
  <c r="AN26" i="18"/>
  <c r="AN47" i="18"/>
  <c r="AM61" i="18"/>
  <c r="AN19" i="18"/>
  <c r="AN22" i="18"/>
  <c r="AN36" i="18"/>
  <c r="AN43" i="18"/>
  <c r="AN15" i="18"/>
  <c r="AN46" i="18"/>
  <c r="AN60" i="18"/>
  <c r="V61" i="18"/>
  <c r="AN40" i="18"/>
  <c r="AN50" i="18"/>
  <c r="AN18" i="18"/>
  <c r="AN32" i="18"/>
  <c r="AN39" i="18"/>
  <c r="AN56" i="18"/>
  <c r="AH12" i="24" a="1"/>
  <c r="AH12" i="24" s="1"/>
  <c r="AJ12" i="24" s="1"/>
  <c r="AK12" i="24" s="1"/>
  <c r="AJ49" i="18"/>
  <c r="V49" i="18"/>
  <c r="AJ44" i="18"/>
  <c r="V44" i="18"/>
  <c r="AJ45" i="18"/>
  <c r="V45" i="18"/>
  <c r="V47" i="18"/>
  <c r="AJ47" i="18"/>
  <c r="AJ60" i="18"/>
  <c r="V60" i="18"/>
  <c r="V16" i="18"/>
  <c r="AJ16" i="18"/>
  <c r="AJ17" i="18"/>
  <c r="V17" i="18"/>
  <c r="V19" i="18"/>
  <c r="AJ19" i="18"/>
  <c r="V32" i="18"/>
  <c r="AJ32" i="18"/>
  <c r="AJ33" i="18"/>
  <c r="V33" i="18"/>
  <c r="V35" i="18"/>
  <c r="AJ35" i="18"/>
  <c r="AJ20" i="18"/>
  <c r="V20" i="18"/>
  <c r="AJ21" i="18"/>
  <c r="V21" i="18"/>
  <c r="V23" i="18"/>
  <c r="AJ23" i="18"/>
  <c r="AJ36" i="18"/>
  <c r="V36" i="18"/>
  <c r="AJ37" i="18"/>
  <c r="V37" i="18"/>
  <c r="AJ48" i="18"/>
  <c r="V48" i="18"/>
  <c r="V39" i="18"/>
  <c r="AJ39" i="18"/>
  <c r="V52" i="18"/>
  <c r="AJ52" i="18"/>
  <c r="AJ53" i="18"/>
  <c r="V53" i="18"/>
  <c r="V55" i="18"/>
  <c r="AJ55" i="18"/>
  <c r="V51" i="18"/>
  <c r="AJ51" i="18"/>
  <c r="AJ24" i="18"/>
  <c r="V24" i="18"/>
  <c r="V25" i="18"/>
  <c r="AJ25" i="18"/>
  <c r="V27" i="18"/>
  <c r="AJ27" i="18"/>
  <c r="V40" i="18"/>
  <c r="AJ40" i="18"/>
  <c r="AJ41" i="18"/>
  <c r="V41" i="18"/>
  <c r="V42" i="18"/>
  <c r="V43" i="18"/>
  <c r="AJ43" i="18"/>
  <c r="V56" i="18"/>
  <c r="AJ56" i="18"/>
  <c r="AJ57" i="18"/>
  <c r="V57" i="18"/>
  <c r="V59" i="18"/>
  <c r="AJ59" i="18"/>
  <c r="V13" i="18"/>
  <c r="AJ13" i="18"/>
  <c r="AJ15" i="18"/>
  <c r="V15" i="18"/>
  <c r="AJ28" i="18"/>
  <c r="V28" i="18"/>
  <c r="AJ29" i="18"/>
  <c r="V29" i="18"/>
  <c r="AJ31" i="18"/>
  <c r="V31" i="18"/>
  <c r="AM53" i="18"/>
  <c r="V18" i="18"/>
  <c r="V50" i="18"/>
  <c r="AM29" i="18"/>
  <c r="AM63" i="18" s="1"/>
  <c r="V14" i="18"/>
  <c r="V22" i="18"/>
  <c r="V30" i="18"/>
  <c r="V38" i="18"/>
  <c r="V46" i="18"/>
  <c r="V54" i="18"/>
  <c r="AM41" i="18"/>
  <c r="AM49" i="18"/>
  <c r="AN17" i="18"/>
  <c r="AN21" i="18"/>
  <c r="AN25" i="18"/>
  <c r="AN33" i="18"/>
  <c r="AN45" i="18"/>
  <c r="AN57" i="18"/>
  <c r="AN13" i="18"/>
  <c r="AN63" i="18" s="1"/>
  <c r="V34" i="18"/>
  <c r="V58" i="18"/>
  <c r="AJ26" i="18"/>
  <c r="AJ42" i="18"/>
  <c r="AG46" i="24"/>
  <c r="AG45" i="24"/>
  <c r="AM45" i="24" s="1"/>
  <c r="AG44" i="24"/>
  <c r="AN44" i="24" s="1"/>
  <c r="AG43" i="24"/>
  <c r="AG42" i="24"/>
  <c r="AG41" i="24"/>
  <c r="AN41" i="24" s="1"/>
  <c r="AG40" i="24"/>
  <c r="AG39" i="24"/>
  <c r="AG38" i="24"/>
  <c r="AN38" i="24" s="1"/>
  <c r="AG37" i="24"/>
  <c r="AN37" i="24" s="1"/>
  <c r="AG36" i="24"/>
  <c r="AN36" i="24" s="1"/>
  <c r="AG35" i="24"/>
  <c r="AG34" i="24"/>
  <c r="AG33" i="24"/>
  <c r="AG32" i="24"/>
  <c r="AG31" i="24"/>
  <c r="AG30" i="24"/>
  <c r="AN30" i="24" s="1"/>
  <c r="AG29" i="24"/>
  <c r="AM29" i="24" s="1"/>
  <c r="AG28" i="24"/>
  <c r="AG27" i="24"/>
  <c r="AG26" i="24"/>
  <c r="AG25" i="24"/>
  <c r="AM25" i="24" s="1"/>
  <c r="AG24" i="24"/>
  <c r="AG23" i="24"/>
  <c r="AG22" i="24"/>
  <c r="AG21" i="24"/>
  <c r="AN21" i="24" s="1"/>
  <c r="AG20" i="24"/>
  <c r="AN20" i="24" s="1"/>
  <c r="AG19" i="24"/>
  <c r="AG18" i="24"/>
  <c r="AG17" i="24"/>
  <c r="AG16" i="24"/>
  <c r="AG15" i="24"/>
  <c r="AG14" i="24"/>
  <c r="AG13" i="24"/>
  <c r="AI12" i="18" a="1"/>
  <c r="AI12" i="18" s="1"/>
  <c r="V12" i="18" s="1"/>
  <c r="AP46" i="24"/>
  <c r="AQ46" i="24" s="1"/>
  <c r="AO46" i="24"/>
  <c r="AL46" i="24"/>
  <c r="AK46" i="24"/>
  <c r="AI46" i="24" a="1"/>
  <c r="AI46" i="24" s="1"/>
  <c r="AH46" i="24" a="1"/>
  <c r="AH46" i="24" s="1"/>
  <c r="AP45" i="24"/>
  <c r="AQ45" i="24" s="1"/>
  <c r="AO45" i="24"/>
  <c r="AN45" i="24"/>
  <c r="AL45" i="24"/>
  <c r="AK45" i="24"/>
  <c r="AI45" i="24" a="1"/>
  <c r="AI45" i="24" s="1"/>
  <c r="AH45" i="24" a="1"/>
  <c r="AH45" i="24" s="1"/>
  <c r="AP44" i="24"/>
  <c r="AQ44" i="24" s="1"/>
  <c r="AO44" i="24"/>
  <c r="AL44" i="24"/>
  <c r="AK44" i="24"/>
  <c r="AI44" i="24" a="1"/>
  <c r="AI44" i="24" s="1"/>
  <c r="AH44" i="24" a="1"/>
  <c r="AH44" i="24" s="1"/>
  <c r="AP43" i="24"/>
  <c r="AQ43" i="24" s="1"/>
  <c r="AO43" i="24"/>
  <c r="AL43" i="24"/>
  <c r="AK43" i="24"/>
  <c r="AI43" i="24" a="1"/>
  <c r="AI43" i="24" s="1"/>
  <c r="AH43" i="24" a="1"/>
  <c r="AH43" i="24" s="1"/>
  <c r="AP42" i="24"/>
  <c r="AQ42" i="24" s="1"/>
  <c r="AO42" i="24"/>
  <c r="AL42" i="24"/>
  <c r="AK42" i="24"/>
  <c r="AI42" i="24" a="1"/>
  <c r="AI42" i="24" s="1"/>
  <c r="AH42" i="24" a="1"/>
  <c r="AH42" i="24" s="1"/>
  <c r="AP41" i="24"/>
  <c r="AQ41" i="24" s="1"/>
  <c r="AO41" i="24"/>
  <c r="AL41" i="24"/>
  <c r="AK41" i="24"/>
  <c r="AI41" i="24" a="1"/>
  <c r="AI41" i="24" s="1"/>
  <c r="AH41" i="24" a="1"/>
  <c r="AH41" i="24" s="1"/>
  <c r="AP40" i="24"/>
  <c r="AQ40" i="24" s="1"/>
  <c r="AO40" i="24"/>
  <c r="AL40" i="24"/>
  <c r="AK40" i="24"/>
  <c r="AI40" i="24" a="1"/>
  <c r="AI40" i="24" s="1"/>
  <c r="AH40" i="24" a="1"/>
  <c r="AH40" i="24" s="1"/>
  <c r="AP39" i="24"/>
  <c r="AQ39" i="24" s="1"/>
  <c r="AO39" i="24"/>
  <c r="AL39" i="24"/>
  <c r="AK39" i="24"/>
  <c r="AI39" i="24" a="1"/>
  <c r="AI39" i="24" s="1"/>
  <c r="AH39" i="24" a="1"/>
  <c r="AH39" i="24" s="1"/>
  <c r="AP38" i="24"/>
  <c r="AQ38" i="24" s="1"/>
  <c r="AO38" i="24"/>
  <c r="AL38" i="24"/>
  <c r="AK38" i="24"/>
  <c r="AI38" i="24" a="1"/>
  <c r="AI38" i="24" s="1"/>
  <c r="AH38" i="24" a="1"/>
  <c r="AH38" i="24" s="1"/>
  <c r="AM38" i="24"/>
  <c r="AP37" i="24"/>
  <c r="AQ37" i="24" s="1"/>
  <c r="AO37" i="24"/>
  <c r="AL37" i="24"/>
  <c r="AK37" i="24"/>
  <c r="AI37" i="24" a="1"/>
  <c r="AI37" i="24" s="1"/>
  <c r="AH37" i="24" a="1"/>
  <c r="AH37" i="24" s="1"/>
  <c r="AP36" i="24"/>
  <c r="AQ36" i="24" s="1"/>
  <c r="AO36" i="24"/>
  <c r="AL36" i="24"/>
  <c r="AK36" i="24"/>
  <c r="AI36" i="24" a="1"/>
  <c r="AI36" i="24" s="1"/>
  <c r="AH36" i="24" a="1"/>
  <c r="AH36" i="24" s="1"/>
  <c r="AP35" i="24"/>
  <c r="AQ35" i="24" s="1"/>
  <c r="AO35" i="24"/>
  <c r="AL35" i="24"/>
  <c r="AK35" i="24"/>
  <c r="AI35" i="24" a="1"/>
  <c r="AI35" i="24" s="1"/>
  <c r="AH35" i="24" a="1"/>
  <c r="AH35" i="24" s="1"/>
  <c r="AP34" i="24"/>
  <c r="AQ34" i="24" s="1"/>
  <c r="AO34" i="24"/>
  <c r="AL34" i="24"/>
  <c r="AK34" i="24"/>
  <c r="AI34" i="24" a="1"/>
  <c r="AI34" i="24" s="1"/>
  <c r="AH34" i="24" a="1"/>
  <c r="AH34" i="24" s="1"/>
  <c r="AP33" i="24"/>
  <c r="AQ33" i="24" s="1"/>
  <c r="AO33" i="24"/>
  <c r="AM33" i="24"/>
  <c r="AL33" i="24"/>
  <c r="AK33" i="24"/>
  <c r="AI33" i="24" a="1"/>
  <c r="AI33" i="24" s="1"/>
  <c r="AH33" i="24" a="1"/>
  <c r="AH33" i="24" s="1"/>
  <c r="AN33" i="24"/>
  <c r="AP32" i="24"/>
  <c r="AQ32" i="24" s="1"/>
  <c r="AO32" i="24"/>
  <c r="AL32" i="24"/>
  <c r="AK32" i="24"/>
  <c r="AI32" i="24" a="1"/>
  <c r="AI32" i="24" s="1"/>
  <c r="AH32" i="24" a="1"/>
  <c r="AH32" i="24" s="1"/>
  <c r="AP31" i="24"/>
  <c r="AQ31" i="24" s="1"/>
  <c r="AO31" i="24"/>
  <c r="AL31" i="24"/>
  <c r="AK31" i="24"/>
  <c r="AI31" i="24" a="1"/>
  <c r="AI31" i="24" s="1"/>
  <c r="AH31" i="24" a="1"/>
  <c r="AH31" i="24" s="1"/>
  <c r="AP30" i="24"/>
  <c r="AQ30" i="24" s="1"/>
  <c r="AO30" i="24"/>
  <c r="AL30" i="24"/>
  <c r="AK30" i="24"/>
  <c r="AI30" i="24" a="1"/>
  <c r="AI30" i="24" s="1"/>
  <c r="AH30" i="24" a="1"/>
  <c r="AH30" i="24" s="1"/>
  <c r="AM30" i="24"/>
  <c r="AP29" i="24"/>
  <c r="AQ29" i="24" s="1"/>
  <c r="AO29" i="24"/>
  <c r="AN29" i="24"/>
  <c r="AL29" i="24"/>
  <c r="AK29" i="24"/>
  <c r="AI29" i="24" a="1"/>
  <c r="AI29" i="24" s="1"/>
  <c r="AH29" i="24" a="1"/>
  <c r="AH29" i="24" s="1"/>
  <c r="AP28" i="24"/>
  <c r="AQ28" i="24" s="1"/>
  <c r="AO28" i="24"/>
  <c r="AL28" i="24"/>
  <c r="AK28" i="24"/>
  <c r="AI28" i="24" a="1"/>
  <c r="AI28" i="24" s="1"/>
  <c r="AH28" i="24" a="1"/>
  <c r="AH28" i="24" s="1"/>
  <c r="AN28" i="24"/>
  <c r="AP27" i="24"/>
  <c r="AQ27" i="24" s="1"/>
  <c r="AO27" i="24"/>
  <c r="AL27" i="24"/>
  <c r="AK27" i="24"/>
  <c r="AI27" i="24" a="1"/>
  <c r="AI27" i="24" s="1"/>
  <c r="AH27" i="24" a="1"/>
  <c r="AH27" i="24" s="1"/>
  <c r="AP26" i="24"/>
  <c r="AQ26" i="24" s="1"/>
  <c r="AO26" i="24"/>
  <c r="AL26" i="24"/>
  <c r="AK26" i="24"/>
  <c r="AI26" i="24" a="1"/>
  <c r="AI26" i="24" s="1"/>
  <c r="AH26" i="24" a="1"/>
  <c r="AH26" i="24" s="1"/>
  <c r="AP25" i="24"/>
  <c r="AQ25" i="24" s="1"/>
  <c r="AO25" i="24"/>
  <c r="AL25" i="24"/>
  <c r="AK25" i="24"/>
  <c r="AI25" i="24" a="1"/>
  <c r="AI25" i="24" s="1"/>
  <c r="AH25" i="24" a="1"/>
  <c r="AH25" i="24" s="1"/>
  <c r="AP24" i="24"/>
  <c r="AQ24" i="24" s="1"/>
  <c r="AO24" i="24"/>
  <c r="AL24" i="24"/>
  <c r="AK24" i="24"/>
  <c r="AI24" i="24" a="1"/>
  <c r="AI24" i="24" s="1"/>
  <c r="AH24" i="24" a="1"/>
  <c r="AH24" i="24" s="1"/>
  <c r="AP23" i="24"/>
  <c r="AQ23" i="24" s="1"/>
  <c r="AO23" i="24"/>
  <c r="AL23" i="24"/>
  <c r="AK23" i="24"/>
  <c r="AI23" i="24" a="1"/>
  <c r="AI23" i="24" s="1"/>
  <c r="AH23" i="24" a="1"/>
  <c r="AH23" i="24" s="1"/>
  <c r="AP22" i="24"/>
  <c r="AQ22" i="24" s="1"/>
  <c r="AO22" i="24"/>
  <c r="AL22" i="24"/>
  <c r="AK22" i="24"/>
  <c r="AI22" i="24" a="1"/>
  <c r="AI22" i="24" s="1"/>
  <c r="AH22" i="24" a="1"/>
  <c r="AH22" i="24" s="1"/>
  <c r="AP21" i="24"/>
  <c r="AQ21" i="24" s="1"/>
  <c r="AO21" i="24"/>
  <c r="AL21" i="24"/>
  <c r="AK21" i="24"/>
  <c r="AI21" i="24" a="1"/>
  <c r="AI21" i="24" s="1"/>
  <c r="AH21" i="24" a="1"/>
  <c r="AH21" i="24" s="1"/>
  <c r="AM21" i="24"/>
  <c r="AP20" i="24"/>
  <c r="AQ20" i="24" s="1"/>
  <c r="AO20" i="24"/>
  <c r="AL20" i="24"/>
  <c r="AK20" i="24"/>
  <c r="AI20" i="24" a="1"/>
  <c r="AI20" i="24" s="1"/>
  <c r="AH20" i="24" a="1"/>
  <c r="AH20" i="24" s="1"/>
  <c r="AP19" i="24"/>
  <c r="AQ19" i="24" s="1"/>
  <c r="AO19" i="24"/>
  <c r="AL19" i="24"/>
  <c r="AP18" i="24"/>
  <c r="AO18" i="24"/>
  <c r="AL18" i="24"/>
  <c r="AP17" i="24"/>
  <c r="AO17" i="24"/>
  <c r="AL17" i="24"/>
  <c r="AM17" i="24"/>
  <c r="AP16" i="24"/>
  <c r="AO16" i="24"/>
  <c r="AL16" i="24"/>
  <c r="AP15" i="24"/>
  <c r="AO15" i="24"/>
  <c r="AL15" i="24"/>
  <c r="AP14" i="24"/>
  <c r="AO14" i="24"/>
  <c r="AL14" i="24"/>
  <c r="AP13" i="24"/>
  <c r="AO13" i="24"/>
  <c r="AL13" i="24"/>
  <c r="AO12" i="24"/>
  <c r="AM37" i="24" l="1"/>
  <c r="AJ30" i="24"/>
  <c r="V30" i="24"/>
  <c r="AJ32" i="24"/>
  <c r="V32" i="24"/>
  <c r="AJ39" i="24"/>
  <c r="V39" i="24"/>
  <c r="AJ35" i="24"/>
  <c r="V35" i="24"/>
  <c r="AJ20" i="24"/>
  <c r="V20" i="24"/>
  <c r="AJ24" i="24"/>
  <c r="V24" i="24"/>
  <c r="AJ33" i="24"/>
  <c r="V33" i="24"/>
  <c r="AJ43" i="24"/>
  <c r="V43" i="24"/>
  <c r="AJ23" i="24"/>
  <c r="V23" i="24"/>
  <c r="AJ28" i="24"/>
  <c r="V28" i="24"/>
  <c r="AJ42" i="24"/>
  <c r="V42" i="24"/>
  <c r="AJ31" i="24"/>
  <c r="V31" i="24"/>
  <c r="AJ27" i="24"/>
  <c r="V27" i="24"/>
  <c r="AJ40" i="24"/>
  <c r="V40" i="24"/>
  <c r="AJ41" i="24"/>
  <c r="V41" i="24"/>
  <c r="AJ22" i="24"/>
  <c r="V22" i="24"/>
  <c r="AJ37" i="24"/>
  <c r="V37" i="24"/>
  <c r="AJ29" i="24"/>
  <c r="V29" i="24"/>
  <c r="AJ21" i="24"/>
  <c r="V21" i="24"/>
  <c r="AJ26" i="24"/>
  <c r="V26" i="24"/>
  <c r="AJ36" i="24"/>
  <c r="V36" i="24"/>
  <c r="AJ38" i="24"/>
  <c r="V38" i="24"/>
  <c r="AJ46" i="24"/>
  <c r="V46" i="24"/>
  <c r="AJ45" i="24"/>
  <c r="V45" i="24"/>
  <c r="AJ25" i="24"/>
  <c r="V25" i="24"/>
  <c r="AJ34" i="24"/>
  <c r="V34" i="24"/>
  <c r="AJ44" i="24"/>
  <c r="V44" i="24"/>
  <c r="AN22" i="24"/>
  <c r="AM22" i="24"/>
  <c r="AN43" i="24"/>
  <c r="AM43" i="24"/>
  <c r="AN19" i="24"/>
  <c r="AH19" i="24" a="1"/>
  <c r="AH19" i="24" s="1"/>
  <c r="AM19" i="24"/>
  <c r="AI19" i="24" a="1"/>
  <c r="AI19" i="24" s="1"/>
  <c r="AN23" i="24"/>
  <c r="AM23" i="24"/>
  <c r="AN24" i="24"/>
  <c r="AM24" i="24"/>
  <c r="AN31" i="24"/>
  <c r="AM31" i="24"/>
  <c r="AM32" i="24"/>
  <c r="AN32" i="24"/>
  <c r="AM42" i="24"/>
  <c r="AN42" i="24"/>
  <c r="AM34" i="24"/>
  <c r="AN34" i="24"/>
  <c r="AI15" i="24" a="1"/>
  <c r="AI15" i="24" s="1"/>
  <c r="AN15" i="24"/>
  <c r="AH15" i="24" a="1"/>
  <c r="AH15" i="24" s="1"/>
  <c r="AM15" i="24"/>
  <c r="AN27" i="24"/>
  <c r="AM27" i="24"/>
  <c r="AN35" i="24"/>
  <c r="AM35" i="24"/>
  <c r="AI14" i="24" a="1"/>
  <c r="AI14" i="24" s="1"/>
  <c r="AN14" i="24"/>
  <c r="AH14" i="24" a="1"/>
  <c r="AH14" i="24" s="1"/>
  <c r="AM14" i="24"/>
  <c r="AM16" i="24"/>
  <c r="AI16" i="24" a="1"/>
  <c r="AI16" i="24" s="1"/>
  <c r="AN16" i="24"/>
  <c r="AH16" i="24" a="1"/>
  <c r="AH16" i="24" s="1"/>
  <c r="AM26" i="24"/>
  <c r="AN26" i="24"/>
  <c r="AN39" i="24"/>
  <c r="AM39" i="24"/>
  <c r="AM40" i="24"/>
  <c r="AN40" i="24"/>
  <c r="AN46" i="24"/>
  <c r="AM46" i="24"/>
  <c r="AI13" i="24" a="1"/>
  <c r="AI13" i="24" s="1"/>
  <c r="AN13" i="24"/>
  <c r="AH13" i="24" a="1"/>
  <c r="AH13" i="24" s="1"/>
  <c r="AM13" i="24"/>
  <c r="AM18" i="24"/>
  <c r="AH18" i="24" a="1"/>
  <c r="AH18" i="24" s="1"/>
  <c r="AN18" i="24"/>
  <c r="AI18" i="24" a="1"/>
  <c r="AI18" i="24" s="1"/>
  <c r="AI17" i="24" a="1"/>
  <c r="AI17" i="24" s="1"/>
  <c r="AM41" i="24"/>
  <c r="AN17" i="24"/>
  <c r="AN25" i="24"/>
  <c r="AH17" i="24" a="1"/>
  <c r="AH17" i="24" s="1"/>
  <c r="AM20" i="24"/>
  <c r="AM28" i="24"/>
  <c r="AM36" i="24"/>
  <c r="AM44" i="24"/>
  <c r="AJ16" i="24" l="1"/>
  <c r="AK16" i="24" s="1"/>
  <c r="V16" i="24"/>
  <c r="AJ18" i="24"/>
  <c r="AK18" i="24" s="1"/>
  <c r="V18" i="24"/>
  <c r="AJ17" i="24"/>
  <c r="AK17" i="24" s="1"/>
  <c r="V17" i="24"/>
  <c r="AJ13" i="24"/>
  <c r="AK13" i="24" s="1"/>
  <c r="V13" i="24"/>
  <c r="AJ14" i="24"/>
  <c r="AK14" i="24" s="1"/>
  <c r="V14" i="24"/>
  <c r="AJ15" i="24"/>
  <c r="AK15" i="24" s="1"/>
  <c r="V15" i="24"/>
  <c r="AJ19" i="24"/>
  <c r="AK19" i="24" s="1"/>
  <c r="V19" i="24"/>
  <c r="AP12" i="24"/>
  <c r="A46" i="24"/>
  <c r="A45" i="24"/>
  <c r="A44" i="24"/>
  <c r="A43" i="24"/>
  <c r="A42" i="24"/>
  <c r="A41" i="24"/>
  <c r="A40" i="24"/>
  <c r="A39" i="24"/>
  <c r="A38" i="24"/>
  <c r="A37" i="24"/>
  <c r="A36" i="24"/>
  <c r="A35" i="24"/>
  <c r="A34" i="24"/>
  <c r="A33" i="24"/>
  <c r="A32" i="24"/>
  <c r="A31" i="24"/>
  <c r="A30" i="24"/>
  <c r="A29" i="24"/>
  <c r="A28" i="24"/>
  <c r="A27" i="24"/>
  <c r="A26" i="24"/>
  <c r="A25" i="24"/>
  <c r="A24" i="24"/>
  <c r="A23" i="24"/>
  <c r="A22" i="24"/>
  <c r="A21" i="24"/>
  <c r="A20" i="24"/>
  <c r="A19" i="24"/>
  <c r="A18" i="24"/>
  <c r="A17" i="24"/>
  <c r="A16" i="24"/>
  <c r="A15" i="24"/>
  <c r="A14" i="24"/>
  <c r="A13" i="24"/>
  <c r="A12" i="24"/>
  <c r="AA4" i="24"/>
  <c r="A61" i="18"/>
  <c r="A60" i="18"/>
  <c r="A59" i="18"/>
  <c r="A58" i="18"/>
  <c r="A57" i="18"/>
  <c r="A56" i="18"/>
  <c r="A55" i="18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28" i="18"/>
  <c r="A27" i="18"/>
  <c r="A26" i="18"/>
  <c r="A25" i="18"/>
  <c r="A24" i="18"/>
  <c r="A23" i="18"/>
  <c r="A22" i="18"/>
  <c r="A21" i="18"/>
  <c r="A20" i="18"/>
  <c r="A19" i="18"/>
  <c r="A18" i="18"/>
  <c r="A17" i="18"/>
  <c r="A16" i="18"/>
  <c r="A15" i="18"/>
  <c r="A14" i="18"/>
  <c r="A13" i="18"/>
  <c r="A12" i="18"/>
  <c r="AA4" i="18"/>
  <c r="Q46" i="24"/>
  <c r="Q45" i="24"/>
  <c r="Q44" i="24"/>
  <c r="Q43" i="24"/>
  <c r="Q42" i="24"/>
  <c r="Q41" i="24"/>
  <c r="Q40" i="24"/>
  <c r="Q39" i="24"/>
  <c r="Q38" i="24"/>
  <c r="Q37" i="24"/>
  <c r="Q36" i="24"/>
  <c r="Q35" i="24"/>
  <c r="Q34" i="24"/>
  <c r="Q33" i="24"/>
  <c r="Q32" i="24"/>
  <c r="Q31" i="24"/>
  <c r="Q30" i="24"/>
  <c r="Q29" i="24"/>
  <c r="Q28" i="24"/>
  <c r="Q27" i="24"/>
  <c r="Q26" i="24"/>
  <c r="Q25" i="24"/>
  <c r="Q24" i="24"/>
  <c r="Q23" i="24"/>
  <c r="Q22" i="24"/>
  <c r="Q21" i="24"/>
  <c r="Q20" i="24"/>
  <c r="Q19" i="24"/>
  <c r="Q18" i="24"/>
  <c r="Q17" i="24"/>
  <c r="Q16" i="24"/>
  <c r="Q15" i="24"/>
  <c r="Q14" i="24"/>
  <c r="Q13" i="24"/>
  <c r="Q12" i="24"/>
  <c r="Q11" i="24"/>
  <c r="N46" i="24"/>
  <c r="N45" i="24"/>
  <c r="N44" i="24"/>
  <c r="N43" i="24"/>
  <c r="N42" i="24"/>
  <c r="N41" i="24"/>
  <c r="N40" i="24"/>
  <c r="N39" i="24"/>
  <c r="N38" i="24"/>
  <c r="N37" i="24"/>
  <c r="N36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K46" i="24"/>
  <c r="K45" i="24"/>
  <c r="K44" i="24"/>
  <c r="K43" i="24"/>
  <c r="K42" i="24"/>
  <c r="K41" i="24"/>
  <c r="K40" i="24"/>
  <c r="K39" i="24"/>
  <c r="K38" i="24"/>
  <c r="K37" i="24"/>
  <c r="K36" i="24"/>
  <c r="K35" i="24"/>
  <c r="K34" i="24"/>
  <c r="K33" i="24"/>
  <c r="K32" i="24"/>
  <c r="K31" i="24"/>
  <c r="K30" i="24"/>
  <c r="K29" i="24"/>
  <c r="K28" i="24"/>
  <c r="K27" i="24"/>
  <c r="K26" i="24"/>
  <c r="K25" i="24"/>
  <c r="K24" i="24"/>
  <c r="K23" i="24"/>
  <c r="K22" i="24"/>
  <c r="K21" i="24"/>
  <c r="K20" i="24"/>
  <c r="K19" i="24"/>
  <c r="K18" i="24"/>
  <c r="K17" i="24"/>
  <c r="K16" i="24"/>
  <c r="K15" i="24"/>
  <c r="K14" i="24"/>
  <c r="K13" i="24"/>
  <c r="K12" i="24"/>
  <c r="K11" i="24"/>
  <c r="I46" i="24"/>
  <c r="I45" i="24"/>
  <c r="I44" i="24"/>
  <c r="I43" i="24"/>
  <c r="I42" i="24"/>
  <c r="I41" i="24"/>
  <c r="I40" i="24"/>
  <c r="I39" i="24"/>
  <c r="I38" i="24"/>
  <c r="I37" i="24"/>
  <c r="I36" i="24"/>
  <c r="I35" i="24"/>
  <c r="I34" i="24"/>
  <c r="I33" i="24"/>
  <c r="I32" i="24"/>
  <c r="I31" i="24"/>
  <c r="I30" i="24"/>
  <c r="I29" i="24"/>
  <c r="I28" i="24"/>
  <c r="I27" i="24"/>
  <c r="I26" i="24"/>
  <c r="I25" i="24"/>
  <c r="I24" i="24"/>
  <c r="I23" i="24"/>
  <c r="I22" i="24"/>
  <c r="I21" i="24"/>
  <c r="I20" i="24"/>
  <c r="I19" i="24"/>
  <c r="I18" i="24"/>
  <c r="I17" i="24"/>
  <c r="I16" i="24"/>
  <c r="I15" i="24"/>
  <c r="I14" i="24"/>
  <c r="I13" i="24"/>
  <c r="I12" i="24"/>
  <c r="H46" i="24"/>
  <c r="H45" i="24"/>
  <c r="H44" i="24"/>
  <c r="H43" i="24"/>
  <c r="H42" i="24"/>
  <c r="H41" i="24"/>
  <c r="H40" i="24"/>
  <c r="H39" i="24"/>
  <c r="H38" i="24"/>
  <c r="H37" i="24"/>
  <c r="H36" i="24"/>
  <c r="H35" i="24"/>
  <c r="H34" i="24"/>
  <c r="H33" i="24"/>
  <c r="H32" i="24"/>
  <c r="H31" i="24"/>
  <c r="H30" i="24"/>
  <c r="H29" i="24"/>
  <c r="H28" i="24"/>
  <c r="H27" i="24"/>
  <c r="H26" i="24"/>
  <c r="H25" i="24"/>
  <c r="H24" i="24"/>
  <c r="H23" i="24"/>
  <c r="H22" i="24"/>
  <c r="H21" i="24"/>
  <c r="H20" i="24"/>
  <c r="H19" i="24"/>
  <c r="H18" i="24"/>
  <c r="H17" i="24"/>
  <c r="H16" i="24"/>
  <c r="H15" i="24"/>
  <c r="H14" i="24"/>
  <c r="H13" i="24"/>
  <c r="H12" i="24"/>
  <c r="E61" i="18"/>
  <c r="D61" i="18"/>
  <c r="E60" i="18"/>
  <c r="D60" i="18"/>
  <c r="E59" i="18"/>
  <c r="D59" i="18"/>
  <c r="E58" i="18"/>
  <c r="D58" i="18"/>
  <c r="E57" i="18"/>
  <c r="D57" i="18"/>
  <c r="E56" i="18"/>
  <c r="D56" i="18"/>
  <c r="E55" i="18"/>
  <c r="D55" i="18"/>
  <c r="E54" i="18"/>
  <c r="D54" i="18"/>
  <c r="E53" i="18"/>
  <c r="D53" i="18"/>
  <c r="E52" i="18"/>
  <c r="D52" i="18"/>
  <c r="E51" i="18"/>
  <c r="D51" i="18"/>
  <c r="E50" i="18"/>
  <c r="D50" i="18"/>
  <c r="E49" i="18"/>
  <c r="D49" i="18"/>
  <c r="E48" i="18"/>
  <c r="D48" i="18"/>
  <c r="E47" i="18"/>
  <c r="D47" i="18"/>
  <c r="E46" i="18"/>
  <c r="D46" i="18"/>
  <c r="E45" i="18"/>
  <c r="D45" i="18"/>
  <c r="E44" i="18"/>
  <c r="D44" i="18"/>
  <c r="E43" i="18"/>
  <c r="D43" i="18"/>
  <c r="E42" i="18"/>
  <c r="D42" i="18"/>
  <c r="E41" i="18"/>
  <c r="D41" i="18"/>
  <c r="E40" i="18"/>
  <c r="D40" i="18"/>
  <c r="E39" i="18"/>
  <c r="D39" i="18"/>
  <c r="E38" i="18"/>
  <c r="D38" i="18"/>
  <c r="E37" i="18"/>
  <c r="D37" i="18"/>
  <c r="E36" i="18"/>
  <c r="D36" i="18"/>
  <c r="E35" i="18"/>
  <c r="D35" i="18"/>
  <c r="E34" i="18"/>
  <c r="D34" i="18"/>
  <c r="E33" i="18"/>
  <c r="D33" i="18"/>
  <c r="E32" i="18"/>
  <c r="D32" i="18"/>
  <c r="E31" i="18"/>
  <c r="D31" i="18"/>
  <c r="E30" i="18"/>
  <c r="D30" i="18"/>
  <c r="E29" i="18"/>
  <c r="D29" i="18"/>
  <c r="E28" i="18"/>
  <c r="D28" i="18"/>
  <c r="E27" i="18"/>
  <c r="D27" i="18"/>
  <c r="E26" i="18"/>
  <c r="D26" i="18"/>
  <c r="E25" i="18"/>
  <c r="D25" i="18"/>
  <c r="E24" i="18"/>
  <c r="D24" i="18"/>
  <c r="E23" i="18"/>
  <c r="D23" i="18"/>
  <c r="E22" i="18"/>
  <c r="D22" i="18"/>
  <c r="E21" i="18"/>
  <c r="D21" i="18"/>
  <c r="E20" i="18"/>
  <c r="D20" i="18"/>
  <c r="E19" i="18"/>
  <c r="D19" i="18"/>
  <c r="E18" i="18"/>
  <c r="D18" i="18"/>
  <c r="E17" i="18"/>
  <c r="D17" i="18"/>
  <c r="E16" i="18"/>
  <c r="D16" i="18"/>
  <c r="E15" i="18"/>
  <c r="D15" i="18"/>
  <c r="E14" i="18"/>
  <c r="D14" i="18"/>
  <c r="E13" i="18"/>
  <c r="D13" i="18"/>
  <c r="E12" i="18"/>
  <c r="D12" i="18"/>
  <c r="Y6" i="18"/>
  <c r="X6" i="18"/>
  <c r="W6" i="18"/>
  <c r="V6" i="18"/>
  <c r="U6" i="18"/>
  <c r="T6" i="18"/>
  <c r="S6" i="18"/>
  <c r="R6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B6" i="18"/>
  <c r="Q11" i="18"/>
  <c r="N11" i="18"/>
  <c r="K11" i="18"/>
  <c r="I11" i="18"/>
  <c r="H11" i="18"/>
  <c r="Y6" i="24"/>
  <c r="X6" i="24"/>
  <c r="W6" i="24"/>
  <c r="V6" i="24"/>
  <c r="U6" i="24"/>
  <c r="T6" i="24"/>
  <c r="S6" i="24"/>
  <c r="R6" i="24"/>
  <c r="Q6" i="24"/>
  <c r="P6" i="24"/>
  <c r="O6" i="24"/>
  <c r="N6" i="24"/>
  <c r="M6" i="24"/>
  <c r="L6" i="24"/>
  <c r="K6" i="24"/>
  <c r="J6" i="24"/>
  <c r="I6" i="24"/>
  <c r="H6" i="24"/>
  <c r="G6" i="24"/>
  <c r="F6" i="24"/>
  <c r="E6" i="24"/>
  <c r="D6" i="24"/>
  <c r="I61" i="18"/>
  <c r="H61" i="18"/>
  <c r="I60" i="18"/>
  <c r="H60" i="18"/>
  <c r="I59" i="18"/>
  <c r="H59" i="18"/>
  <c r="I58" i="18"/>
  <c r="H58" i="18"/>
  <c r="I57" i="18"/>
  <c r="H57" i="18"/>
  <c r="I56" i="18"/>
  <c r="H56" i="18"/>
  <c r="I55" i="18"/>
  <c r="H55" i="18"/>
  <c r="I54" i="18"/>
  <c r="H54" i="18"/>
  <c r="I53" i="18"/>
  <c r="H53" i="18"/>
  <c r="I52" i="18"/>
  <c r="H52" i="18"/>
  <c r="I51" i="18"/>
  <c r="H51" i="18"/>
  <c r="I50" i="18"/>
  <c r="H50" i="18"/>
  <c r="I49" i="18"/>
  <c r="H49" i="18"/>
  <c r="I48" i="18"/>
  <c r="H48" i="18"/>
  <c r="I47" i="18"/>
  <c r="H47" i="18"/>
  <c r="I46" i="18"/>
  <c r="H46" i="18"/>
  <c r="I45" i="18"/>
  <c r="H45" i="18"/>
  <c r="I44" i="18"/>
  <c r="H44" i="18"/>
  <c r="I43" i="18"/>
  <c r="H43" i="18"/>
  <c r="I42" i="18"/>
  <c r="H42" i="18"/>
  <c r="I41" i="18"/>
  <c r="H41" i="18"/>
  <c r="I40" i="18"/>
  <c r="H40" i="18"/>
  <c r="I39" i="18"/>
  <c r="H39" i="18"/>
  <c r="I38" i="18"/>
  <c r="H38" i="18"/>
  <c r="I37" i="18"/>
  <c r="H37" i="18"/>
  <c r="I36" i="18"/>
  <c r="H36" i="18"/>
  <c r="I35" i="18"/>
  <c r="H35" i="18"/>
  <c r="I34" i="18"/>
  <c r="H34" i="18"/>
  <c r="I33" i="18"/>
  <c r="H33" i="18"/>
  <c r="I32" i="18"/>
  <c r="H32" i="18"/>
  <c r="I31" i="18"/>
  <c r="H31" i="18"/>
  <c r="I30" i="18"/>
  <c r="H30" i="18"/>
  <c r="I29" i="18"/>
  <c r="H29" i="18"/>
  <c r="I28" i="18"/>
  <c r="H28" i="18"/>
  <c r="I27" i="18"/>
  <c r="H27" i="18"/>
  <c r="I26" i="18"/>
  <c r="H26" i="18"/>
  <c r="I25" i="18"/>
  <c r="H25" i="18"/>
  <c r="I24" i="18"/>
  <c r="H24" i="18"/>
  <c r="I23" i="18"/>
  <c r="H23" i="18"/>
  <c r="I22" i="18"/>
  <c r="H22" i="18"/>
  <c r="I21" i="18"/>
  <c r="H21" i="18"/>
  <c r="I20" i="18"/>
  <c r="H20" i="18"/>
  <c r="I19" i="18"/>
  <c r="H19" i="18"/>
  <c r="I18" i="18"/>
  <c r="H18" i="18"/>
  <c r="I17" i="18"/>
  <c r="H17" i="18"/>
  <c r="I16" i="18"/>
  <c r="H16" i="18"/>
  <c r="I15" i="18"/>
  <c r="H15" i="18"/>
  <c r="I14" i="18"/>
  <c r="H14" i="18"/>
  <c r="I13" i="18"/>
  <c r="H13" i="18"/>
  <c r="K61" i="18"/>
  <c r="K60" i="18"/>
  <c r="K59" i="18"/>
  <c r="K58" i="18"/>
  <c r="K57" i="18"/>
  <c r="K56" i="18"/>
  <c r="K55" i="18"/>
  <c r="K54" i="18"/>
  <c r="K53" i="18"/>
  <c r="K52" i="18"/>
  <c r="K51" i="18"/>
  <c r="K50" i="18"/>
  <c r="K49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4" i="18"/>
  <c r="K23" i="18"/>
  <c r="K22" i="18"/>
  <c r="K21" i="18"/>
  <c r="K20" i="18"/>
  <c r="K19" i="18"/>
  <c r="K18" i="18"/>
  <c r="K17" i="18"/>
  <c r="K16" i="18"/>
  <c r="K15" i="18"/>
  <c r="K14" i="18"/>
  <c r="K13" i="18"/>
  <c r="N61" i="18"/>
  <c r="N60" i="18"/>
  <c r="N59" i="18"/>
  <c r="N58" i="18"/>
  <c r="N57" i="18"/>
  <c r="N56" i="18"/>
  <c r="N55" i="18"/>
  <c r="N54" i="18"/>
  <c r="N53" i="18"/>
  <c r="N52" i="18"/>
  <c r="N51" i="18"/>
  <c r="N50" i="18"/>
  <c r="N49" i="18"/>
  <c r="N48" i="18"/>
  <c r="N47" i="18"/>
  <c r="N46" i="18"/>
  <c r="N45" i="18"/>
  <c r="N44" i="18"/>
  <c r="N43" i="18"/>
  <c r="N42" i="18"/>
  <c r="N41" i="18"/>
  <c r="N40" i="18"/>
  <c r="N39" i="18"/>
  <c r="N38" i="18"/>
  <c r="N37" i="18"/>
  <c r="N36" i="18"/>
  <c r="N35" i="18"/>
  <c r="N34" i="18"/>
  <c r="N33" i="18"/>
  <c r="N32" i="18"/>
  <c r="N31" i="18"/>
  <c r="N30" i="18"/>
  <c r="N29" i="18"/>
  <c r="N28" i="18"/>
  <c r="N27" i="18"/>
  <c r="N26" i="18"/>
  <c r="N25" i="18"/>
  <c r="N24" i="18"/>
  <c r="N23" i="18"/>
  <c r="N22" i="18"/>
  <c r="N21" i="18"/>
  <c r="N20" i="18"/>
  <c r="N19" i="18"/>
  <c r="N18" i="18"/>
  <c r="N17" i="18"/>
  <c r="N16" i="18"/>
  <c r="N15" i="18"/>
  <c r="N14" i="18"/>
  <c r="N13" i="18"/>
  <c r="Q61" i="18"/>
  <c r="Q60" i="18"/>
  <c r="Q59" i="18"/>
  <c r="Q58" i="18"/>
  <c r="Q57" i="18"/>
  <c r="Q56" i="18"/>
  <c r="Q55" i="18"/>
  <c r="Q54" i="18"/>
  <c r="Q53" i="18"/>
  <c r="Q52" i="18"/>
  <c r="Q51" i="18"/>
  <c r="Q50" i="18"/>
  <c r="Q49" i="18"/>
  <c r="Q48" i="18"/>
  <c r="Q47" i="18"/>
  <c r="Q46" i="18"/>
  <c r="Q45" i="18"/>
  <c r="Q44" i="18"/>
  <c r="Q43" i="18"/>
  <c r="Q42" i="18"/>
  <c r="Q41" i="18"/>
  <c r="Q40" i="18"/>
  <c r="Q39" i="18"/>
  <c r="Q38" i="18"/>
  <c r="Q37" i="18"/>
  <c r="Q36" i="18"/>
  <c r="Q35" i="18"/>
  <c r="Q34" i="18"/>
  <c r="Q33" i="18"/>
  <c r="Q32" i="18"/>
  <c r="Q31" i="18"/>
  <c r="Q30" i="18"/>
  <c r="Q29" i="18"/>
  <c r="Q28" i="18"/>
  <c r="Q27" i="18"/>
  <c r="Q26" i="18"/>
  <c r="Q25" i="18"/>
  <c r="Q24" i="18"/>
  <c r="Q23" i="18"/>
  <c r="Q22" i="18"/>
  <c r="Q21" i="18"/>
  <c r="Q20" i="18"/>
  <c r="Q19" i="18"/>
  <c r="Q18" i="18"/>
  <c r="Q17" i="18"/>
  <c r="Q16" i="18"/>
  <c r="Q15" i="18"/>
  <c r="Q14" i="18"/>
  <c r="Q13" i="18"/>
  <c r="Q12" i="18"/>
  <c r="K12" i="18"/>
  <c r="AQ12" i="24" l="1"/>
  <c r="AQ13" i="24"/>
  <c r="AQ14" i="24"/>
  <c r="AQ16" i="24"/>
  <c r="AQ17" i="24"/>
  <c r="AQ15" i="24"/>
  <c r="AQ18" i="24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38" i="18"/>
  <c r="B39" i="18"/>
  <c r="B40" i="18"/>
  <c r="B41" i="18"/>
  <c r="B42" i="18"/>
  <c r="B43" i="18"/>
  <c r="B44" i="18"/>
  <c r="B45" i="18"/>
  <c r="B46" i="18"/>
  <c r="B47" i="18"/>
  <c r="B48" i="18"/>
  <c r="B49" i="18"/>
  <c r="B50" i="18"/>
  <c r="B51" i="18"/>
  <c r="B52" i="18"/>
  <c r="B53" i="18"/>
  <c r="B54" i="18"/>
  <c r="B55" i="18"/>
  <c r="B56" i="18"/>
  <c r="B57" i="18"/>
  <c r="B58" i="18"/>
  <c r="B59" i="18"/>
  <c r="B60" i="18"/>
  <c r="B61" i="18"/>
  <c r="B12" i="18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B36" i="24"/>
  <c r="B37" i="24"/>
  <c r="B38" i="24"/>
  <c r="B39" i="24"/>
  <c r="B40" i="24"/>
  <c r="B41" i="24"/>
  <c r="B42" i="24"/>
  <c r="B43" i="24"/>
  <c r="B44" i="24"/>
  <c r="B45" i="24"/>
  <c r="B46" i="24"/>
  <c r="B12" i="24"/>
  <c r="G4" i="18" l="1"/>
  <c r="AB12" i="18"/>
  <c r="G4" i="24"/>
  <c r="E40" i="24"/>
  <c r="D40" i="24"/>
  <c r="E32" i="24"/>
  <c r="D32" i="24"/>
  <c r="E24" i="24"/>
  <c r="D24" i="24"/>
  <c r="E16" i="24"/>
  <c r="D16" i="24"/>
  <c r="E46" i="24"/>
  <c r="D46" i="24"/>
  <c r="E39" i="24"/>
  <c r="D39" i="24"/>
  <c r="E31" i="24"/>
  <c r="D31" i="24"/>
  <c r="E23" i="24"/>
  <c r="D23" i="24"/>
  <c r="E15" i="24"/>
  <c r="D15" i="24"/>
  <c r="E12" i="24"/>
  <c r="D12" i="24"/>
  <c r="E38" i="24"/>
  <c r="D38" i="24"/>
  <c r="E30" i="24"/>
  <c r="D30" i="24"/>
  <c r="E22" i="24"/>
  <c r="D22" i="24"/>
  <c r="D14" i="24"/>
  <c r="E14" i="24"/>
  <c r="E45" i="24"/>
  <c r="D45" i="24"/>
  <c r="E37" i="24"/>
  <c r="D37" i="24"/>
  <c r="E29" i="24"/>
  <c r="D29" i="24"/>
  <c r="E21" i="24"/>
  <c r="D21" i="24"/>
  <c r="E13" i="24"/>
  <c r="D13" i="24"/>
  <c r="E44" i="24"/>
  <c r="D44" i="24"/>
  <c r="E36" i="24"/>
  <c r="D36" i="24"/>
  <c r="E28" i="24"/>
  <c r="D28" i="24"/>
  <c r="E20" i="24"/>
  <c r="D20" i="24"/>
  <c r="E43" i="24"/>
  <c r="D43" i="24"/>
  <c r="E35" i="24"/>
  <c r="D35" i="24"/>
  <c r="E27" i="24"/>
  <c r="D27" i="24"/>
  <c r="E19" i="24"/>
  <c r="D19" i="24"/>
  <c r="E42" i="24"/>
  <c r="D42" i="24"/>
  <c r="E34" i="24"/>
  <c r="D34" i="24"/>
  <c r="D26" i="24"/>
  <c r="E26" i="24"/>
  <c r="D18" i="24"/>
  <c r="E18" i="24"/>
  <c r="E41" i="24"/>
  <c r="D41" i="24"/>
  <c r="E33" i="24"/>
  <c r="D33" i="24"/>
  <c r="E25" i="24"/>
  <c r="D25" i="24"/>
  <c r="E17" i="24"/>
  <c r="D17" i="24"/>
  <c r="U46" i="24"/>
  <c r="U45" i="24"/>
  <c r="U44" i="24"/>
  <c r="U43" i="24"/>
  <c r="U42" i="24"/>
  <c r="U41" i="24"/>
  <c r="U40" i="24"/>
  <c r="U39" i="24"/>
  <c r="U38" i="24"/>
  <c r="U37" i="24"/>
  <c r="U36" i="24"/>
  <c r="U35" i="24"/>
  <c r="U34" i="24"/>
  <c r="U33" i="24"/>
  <c r="U32" i="24"/>
  <c r="U31" i="24"/>
  <c r="U30" i="24"/>
  <c r="U29" i="24"/>
  <c r="U28" i="24"/>
  <c r="U27" i="24"/>
  <c r="U26" i="24"/>
  <c r="U25" i="24"/>
  <c r="U24" i="24"/>
  <c r="U23" i="24"/>
  <c r="U22" i="24"/>
  <c r="U21" i="24"/>
  <c r="U20" i="24"/>
  <c r="U18" i="24"/>
  <c r="C6" i="24"/>
  <c r="B6" i="24"/>
  <c r="Z4" i="24"/>
  <c r="AL48" i="24"/>
  <c r="AL10" i="18" l="1"/>
  <c r="AL63" i="18" s="1"/>
  <c r="AO64" i="18" s="1"/>
  <c r="V12" i="24"/>
  <c r="U12" i="24"/>
  <c r="AM12" i="24"/>
  <c r="AN12" i="24"/>
  <c r="AR23" i="24"/>
  <c r="AR30" i="24"/>
  <c r="AR36" i="24"/>
  <c r="AR37" i="24"/>
  <c r="AR41" i="24"/>
  <c r="AR24" i="24"/>
  <c r="AR46" i="24"/>
  <c r="AR22" i="24"/>
  <c r="AR31" i="24"/>
  <c r="AR38" i="24"/>
  <c r="AR39" i="24"/>
  <c r="AR25" i="24"/>
  <c r="AR27" i="24"/>
  <c r="AR42" i="24"/>
  <c r="AR45" i="24"/>
  <c r="U15" i="24"/>
  <c r="AR32" i="24"/>
  <c r="AR40" i="24"/>
  <c r="AR21" i="24"/>
  <c r="AR28" i="24"/>
  <c r="AR29" i="24"/>
  <c r="AR33" i="24"/>
  <c r="AR20" i="24"/>
  <c r="U19" i="24"/>
  <c r="AR26" i="24"/>
  <c r="AR34" i="24"/>
  <c r="AR35" i="24"/>
  <c r="AR43" i="24"/>
  <c r="AR44" i="24"/>
  <c r="U13" i="24"/>
  <c r="U16" i="24"/>
  <c r="AR18" i="24"/>
  <c r="AO48" i="24"/>
  <c r="U17" i="24"/>
  <c r="U14" i="24"/>
  <c r="AR12" i="24" l="1"/>
  <c r="AR14" i="24"/>
  <c r="AR13" i="24"/>
  <c r="AR16" i="24"/>
  <c r="AR19" i="24"/>
  <c r="AR17" i="24"/>
  <c r="AR15" i="24"/>
  <c r="AQ48" i="24"/>
  <c r="AN48" i="24"/>
  <c r="AM48" i="24"/>
  <c r="AO49" i="24" l="1"/>
  <c r="AR48" i="24"/>
  <c r="Z4" i="18" l="1"/>
  <c r="U16" i="18" l="1"/>
  <c r="AR16" i="18" s="1"/>
  <c r="U18" i="18"/>
  <c r="AR18" i="18" s="1"/>
  <c r="U19" i="18"/>
  <c r="AR19" i="18" s="1"/>
  <c r="U20" i="18"/>
  <c r="AR20" i="18" s="1"/>
  <c r="U21" i="18"/>
  <c r="AR21" i="18" s="1"/>
  <c r="U22" i="18"/>
  <c r="AR22" i="18" s="1"/>
  <c r="U23" i="18"/>
  <c r="AR23" i="18" s="1"/>
  <c r="U24" i="18"/>
  <c r="AR24" i="18" s="1"/>
  <c r="U25" i="18"/>
  <c r="AR25" i="18" s="1"/>
  <c r="U26" i="18"/>
  <c r="AR26" i="18" s="1"/>
  <c r="U27" i="18"/>
  <c r="AR27" i="18" s="1"/>
  <c r="U28" i="18"/>
  <c r="AR28" i="18" s="1"/>
  <c r="U29" i="18"/>
  <c r="AR29" i="18" s="1"/>
  <c r="U30" i="18"/>
  <c r="AR30" i="18" s="1"/>
  <c r="U31" i="18"/>
  <c r="AR31" i="18" s="1"/>
  <c r="U32" i="18"/>
  <c r="AR32" i="18" s="1"/>
  <c r="U33" i="18"/>
  <c r="AR33" i="18" s="1"/>
  <c r="U34" i="18"/>
  <c r="AR34" i="18" s="1"/>
  <c r="U35" i="18"/>
  <c r="AR35" i="18" s="1"/>
  <c r="U36" i="18"/>
  <c r="AR36" i="18" s="1"/>
  <c r="U37" i="18"/>
  <c r="AR37" i="18" s="1"/>
  <c r="U38" i="18"/>
  <c r="AR38" i="18" s="1"/>
  <c r="U39" i="18"/>
  <c r="AR39" i="18" s="1"/>
  <c r="U40" i="18"/>
  <c r="AR40" i="18" s="1"/>
  <c r="U41" i="18"/>
  <c r="AR41" i="18" s="1"/>
  <c r="U42" i="18"/>
  <c r="AR42" i="18" s="1"/>
  <c r="U43" i="18"/>
  <c r="AR43" i="18" s="1"/>
  <c r="U44" i="18"/>
  <c r="AR44" i="18" s="1"/>
  <c r="U45" i="18"/>
  <c r="AR45" i="18" s="1"/>
  <c r="U46" i="18"/>
  <c r="AR46" i="18" s="1"/>
  <c r="U47" i="18"/>
  <c r="AR47" i="18" s="1"/>
  <c r="U48" i="18"/>
  <c r="AR48" i="18" s="1"/>
  <c r="U49" i="18"/>
  <c r="AR49" i="18" s="1"/>
  <c r="U50" i="18"/>
  <c r="AR50" i="18" s="1"/>
  <c r="U51" i="18"/>
  <c r="AR51" i="18" s="1"/>
  <c r="U52" i="18"/>
  <c r="AR52" i="18" s="1"/>
  <c r="U53" i="18"/>
  <c r="AR53" i="18" s="1"/>
  <c r="U54" i="18"/>
  <c r="AR54" i="18" s="1"/>
  <c r="U55" i="18"/>
  <c r="AR55" i="18" s="1"/>
  <c r="U56" i="18"/>
  <c r="AR56" i="18" s="1"/>
  <c r="U57" i="18"/>
  <c r="AR57" i="18" s="1"/>
  <c r="U58" i="18"/>
  <c r="AR58" i="18" s="1"/>
  <c r="U59" i="18"/>
  <c r="AR59" i="18" s="1"/>
  <c r="U60" i="18"/>
  <c r="AR60" i="18" s="1"/>
  <c r="U61" i="18"/>
  <c r="AR61" i="18" s="1"/>
  <c r="U17" i="18" l="1"/>
  <c r="AR17" i="18" s="1"/>
  <c r="U15" i="18"/>
  <c r="AR15" i="18" s="1"/>
  <c r="U14" i="18"/>
  <c r="AR14" i="18" s="1"/>
  <c r="U13" i="18"/>
  <c r="AR13" i="18" s="1"/>
  <c r="AJ12" i="18" l="1"/>
  <c r="AK12" i="18" s="1"/>
  <c r="U12" i="18" l="1"/>
  <c r="AR12" i="18" l="1"/>
  <c r="AR63" i="1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<sst xmlns="http://schemas.openxmlformats.org/spreadsheetml/2006/main" count="335" uniqueCount="139">
  <si>
    <t>製品名</t>
    <rPh sb="0" eb="3">
      <t>セイヒンメイ</t>
    </rPh>
    <phoneticPr fontId="18"/>
  </si>
  <si>
    <t>備考</t>
    <rPh sb="0" eb="2">
      <t>ビコウ</t>
    </rPh>
    <phoneticPr fontId="18"/>
  </si>
  <si>
    <t>型番</t>
    <rPh sb="0" eb="2">
      <t>カタバン</t>
    </rPh>
    <phoneticPr fontId="18"/>
  </si>
  <si>
    <t>aaaa-bbbb</t>
    <phoneticPr fontId="18"/>
  </si>
  <si>
    <t>(例)</t>
    <phoneticPr fontId="18"/>
  </si>
  <si>
    <t>SII HP
公表項目</t>
    <rPh sb="7" eb="9">
      <t>コウヒョウ</t>
    </rPh>
    <rPh sb="9" eb="11">
      <t>コウモク</t>
    </rPh>
    <phoneticPr fontId="18"/>
  </si>
  <si>
    <t>公表</t>
    <rPh sb="0" eb="2">
      <t>コウヒョウ</t>
    </rPh>
    <phoneticPr fontId="18"/>
  </si>
  <si>
    <t>非公表</t>
    <rPh sb="0" eb="1">
      <t>ヒ</t>
    </rPh>
    <rPh sb="1" eb="3">
      <t>コウヒョウ</t>
    </rPh>
    <phoneticPr fontId="18"/>
  </si>
  <si>
    <t>No.</t>
    <phoneticPr fontId="18"/>
  </si>
  <si>
    <t>必須</t>
    <rPh sb="0" eb="2">
      <t>ヒッス</t>
    </rPh>
    <phoneticPr fontId="18"/>
  </si>
  <si>
    <t>任意</t>
    <rPh sb="0" eb="2">
      <t>ニンイ</t>
    </rPh>
    <phoneticPr fontId="18"/>
  </si>
  <si>
    <t>未入力：</t>
    <rPh sb="0" eb="3">
      <t>ミニュウリョク</t>
    </rPh>
    <phoneticPr fontId="18"/>
  </si>
  <si>
    <t>重複：</t>
    <rPh sb="0" eb="2">
      <t>チョウフク</t>
    </rPh>
    <phoneticPr fontId="18"/>
  </si>
  <si>
    <t>エラー表示欄</t>
    <rPh sb="3" eb="5">
      <t>ヒョウジ</t>
    </rPh>
    <rPh sb="5" eb="6">
      <t>ラン</t>
    </rPh>
    <phoneticPr fontId="18"/>
  </si>
  <si>
    <t>重複
判定</t>
    <rPh sb="0" eb="2">
      <t>チョウフク</t>
    </rPh>
    <rPh sb="3" eb="5">
      <t>ハンテイ</t>
    </rPh>
    <phoneticPr fontId="18"/>
  </si>
  <si>
    <t>項番</t>
    <rPh sb="0" eb="2">
      <t>コウバン</t>
    </rPh>
    <phoneticPr fontId="18"/>
  </si>
  <si>
    <t>自動表示</t>
    <rPh sb="0" eb="2">
      <t>ジドウ</t>
    </rPh>
    <rPh sb="2" eb="4">
      <t>ヒョウジ</t>
    </rPh>
    <phoneticPr fontId="18"/>
  </si>
  <si>
    <t>製造事業者名</t>
    <rPh sb="0" eb="2">
      <t>セイゾウ</t>
    </rPh>
    <rPh sb="2" eb="4">
      <t>ジギョウ</t>
    </rPh>
    <rPh sb="4" eb="5">
      <t>シャ</t>
    </rPh>
    <rPh sb="5" eb="6">
      <t>メイ</t>
    </rPh>
    <phoneticPr fontId="18"/>
  </si>
  <si>
    <t>種別</t>
    <phoneticPr fontId="18"/>
  </si>
  <si>
    <t>設備区分</t>
    <rPh sb="0" eb="2">
      <t>セツビ</t>
    </rPh>
    <rPh sb="2" eb="4">
      <t>クブン</t>
    </rPh>
    <phoneticPr fontId="18"/>
  </si>
  <si>
    <t>XYZヒートポンプ</t>
    <phoneticPr fontId="18"/>
  </si>
  <si>
    <t>入力要否</t>
    <rPh sb="0" eb="2">
      <t>ニュウリョク</t>
    </rPh>
    <rPh sb="2" eb="4">
      <t>ヨウヒ</t>
    </rPh>
    <phoneticPr fontId="18"/>
  </si>
  <si>
    <t>申請年月日</t>
    <phoneticPr fontId="18"/>
  </si>
  <si>
    <t>申請製品数</t>
    <phoneticPr fontId="18"/>
  </si>
  <si>
    <r>
      <t xml:space="preserve">製造事業者名
(フリガナ)
</t>
    </r>
    <r>
      <rPr>
        <b/>
        <sz val="14"/>
        <color rgb="FFFF0000"/>
        <rFont val="Meiryo UI"/>
        <family val="3"/>
        <charset val="128"/>
      </rPr>
      <t>※法人格は不要です</t>
    </r>
    <rPh sb="0" eb="2">
      <t>セイゾウ</t>
    </rPh>
    <rPh sb="2" eb="4">
      <t>ジギョウ</t>
    </rPh>
    <rPh sb="4" eb="5">
      <t>シャ</t>
    </rPh>
    <rPh sb="5" eb="6">
      <t>メイ</t>
    </rPh>
    <rPh sb="15" eb="17">
      <t>ホウジン</t>
    </rPh>
    <rPh sb="17" eb="18">
      <t>カク</t>
    </rPh>
    <rPh sb="19" eb="21">
      <t>フヨウ</t>
    </rPh>
    <phoneticPr fontId="18"/>
  </si>
  <si>
    <t>性能値</t>
    <rPh sb="0" eb="3">
      <t>セイノウチ</t>
    </rPh>
    <phoneticPr fontId="18"/>
  </si>
  <si>
    <t>産業用ヒートポンプ</t>
    <rPh sb="0" eb="3">
      <t>サンギョウヨウ</t>
    </rPh>
    <phoneticPr fontId="18"/>
  </si>
  <si>
    <t>中間期</t>
    <rPh sb="0" eb="3">
      <t>チュウカンキ</t>
    </rPh>
    <phoneticPr fontId="18"/>
  </si>
  <si>
    <t>夏期</t>
    <rPh sb="0" eb="1">
      <t>ナツ</t>
    </rPh>
    <rPh sb="1" eb="2">
      <t>キ</t>
    </rPh>
    <phoneticPr fontId="18"/>
  </si>
  <si>
    <t>冬期</t>
    <rPh sb="0" eb="2">
      <t>トウキ</t>
    </rPh>
    <phoneticPr fontId="18"/>
  </si>
  <si>
    <t>10kw以下</t>
    <rPh sb="4" eb="6">
      <t>イカ</t>
    </rPh>
    <phoneticPr fontId="18"/>
  </si>
  <si>
    <t>10kw超</t>
    <rPh sb="4" eb="5">
      <t>チョウ</t>
    </rPh>
    <phoneticPr fontId="18"/>
  </si>
  <si>
    <t>基準値</t>
    <rPh sb="0" eb="3">
      <t>キジュンチ</t>
    </rPh>
    <phoneticPr fontId="18"/>
  </si>
  <si>
    <t>製造事業者名
(フリガナ)</t>
    <rPh sb="0" eb="2">
      <t>セイゾウ</t>
    </rPh>
    <rPh sb="2" eb="4">
      <t>ジギョウ</t>
    </rPh>
    <rPh sb="4" eb="5">
      <t>シャ</t>
    </rPh>
    <rPh sb="5" eb="6">
      <t>メイ</t>
    </rPh>
    <phoneticPr fontId="18"/>
  </si>
  <si>
    <t>種別</t>
    <rPh sb="0" eb="2">
      <t>シュベツ</t>
    </rPh>
    <phoneticPr fontId="18"/>
  </si>
  <si>
    <t>●●万円／kW</t>
    <rPh sb="2" eb="4">
      <t>マンエン</t>
    </rPh>
    <phoneticPr fontId="18"/>
  </si>
  <si>
    <t>掛かり増し経費
（設備費）</t>
    <rPh sb="0" eb="1">
      <t>カ</t>
    </rPh>
    <rPh sb="3" eb="4">
      <t>マ</t>
    </rPh>
    <rPh sb="5" eb="7">
      <t>ケイヒ</t>
    </rPh>
    <rPh sb="9" eb="12">
      <t>セツビヒ</t>
    </rPh>
    <phoneticPr fontId="18"/>
  </si>
  <si>
    <t>掛かり増し経費
（設計費・工事費）</t>
    <rPh sb="0" eb="1">
      <t>カ</t>
    </rPh>
    <rPh sb="3" eb="4">
      <t>マ</t>
    </rPh>
    <rPh sb="5" eb="7">
      <t>ケイヒ</t>
    </rPh>
    <rPh sb="9" eb="11">
      <t>セッケイ</t>
    </rPh>
    <rPh sb="11" eb="12">
      <t>ヒ</t>
    </rPh>
    <rPh sb="13" eb="16">
      <t>コウジヒ</t>
    </rPh>
    <phoneticPr fontId="18"/>
  </si>
  <si>
    <t>測定条件①</t>
    <rPh sb="0" eb="4">
      <t>ソクテイジョウケン</t>
    </rPh>
    <phoneticPr fontId="18"/>
  </si>
  <si>
    <t>測定条件②</t>
    <rPh sb="0" eb="4">
      <t>ソクテイジョウケン</t>
    </rPh>
    <phoneticPr fontId="18"/>
  </si>
  <si>
    <t>測定条件②</t>
    <rPh sb="0" eb="2">
      <t>ソクテイ</t>
    </rPh>
    <rPh sb="2" eb="4">
      <t>ジョウケン</t>
    </rPh>
    <phoneticPr fontId="18"/>
  </si>
  <si>
    <t>中間期</t>
    <rPh sb="0" eb="3">
      <t>チュウカンキ</t>
    </rPh>
    <phoneticPr fontId="18"/>
  </si>
  <si>
    <t>測定条件②</t>
    <rPh sb="0" eb="4">
      <t>ソクテイジョウケン</t>
    </rPh>
    <phoneticPr fontId="18"/>
  </si>
  <si>
    <t>夏期</t>
    <rPh sb="0" eb="2">
      <t>カキ</t>
    </rPh>
    <phoneticPr fontId="18"/>
  </si>
  <si>
    <t>冬期</t>
    <rPh sb="0" eb="2">
      <t>トウキ</t>
    </rPh>
    <phoneticPr fontId="18"/>
  </si>
  <si>
    <t>最終更新日</t>
    <rPh sb="0" eb="2">
      <t>サイシュウ</t>
    </rPh>
    <rPh sb="2" eb="5">
      <t>コウシンビ</t>
    </rPh>
    <phoneticPr fontId="18"/>
  </si>
  <si>
    <t>測定条件①</t>
    <rPh sb="0" eb="2">
      <t>ソクテイ</t>
    </rPh>
    <rPh sb="2" eb="4">
      <t>ジョウケン</t>
    </rPh>
    <phoneticPr fontId="18"/>
  </si>
  <si>
    <t>型番が重複しています。
ご確認のうえ、型番が重複しないよう修正してください。</t>
    <rPh sb="0" eb="2">
      <t>カタバン</t>
    </rPh>
    <rPh sb="3" eb="5">
      <t>ジュウフク</t>
    </rPh>
    <rPh sb="13" eb="15">
      <t>カクニン</t>
    </rPh>
    <rPh sb="19" eb="21">
      <t>カタバン</t>
    </rPh>
    <rPh sb="22" eb="24">
      <t>チョウフク</t>
    </rPh>
    <rPh sb="29" eb="31">
      <t>シュウセイ</t>
    </rPh>
    <phoneticPr fontId="18"/>
  </si>
  <si>
    <t>性能値が基準値を満たしていません。
基準値を満たしていない製品型番は申請できませんので、
性能値が基準値を満たしているかご確認ください。</t>
    <rPh sb="0" eb="2">
      <t>セイノウ</t>
    </rPh>
    <rPh sb="2" eb="3">
      <t>チ</t>
    </rPh>
    <rPh sb="4" eb="7">
      <t>キジュンチ</t>
    </rPh>
    <rPh sb="8" eb="9">
      <t>ミ</t>
    </rPh>
    <rPh sb="18" eb="21">
      <t>キジュンチ</t>
    </rPh>
    <rPh sb="22" eb="23">
      <t>ミ</t>
    </rPh>
    <rPh sb="29" eb="31">
      <t>セイヒン</t>
    </rPh>
    <rPh sb="31" eb="33">
      <t>カタバン</t>
    </rPh>
    <rPh sb="34" eb="36">
      <t>シンセイ</t>
    </rPh>
    <rPh sb="45" eb="47">
      <t>セイノウ</t>
    </rPh>
    <rPh sb="47" eb="48">
      <t>チ</t>
    </rPh>
    <rPh sb="49" eb="52">
      <t>キジュンチ</t>
    </rPh>
    <rPh sb="53" eb="54">
      <t>ミ</t>
    </rPh>
    <rPh sb="61" eb="63">
      <t>カクニン</t>
    </rPh>
    <phoneticPr fontId="18"/>
  </si>
  <si>
    <t>中間期</t>
    <rPh sb="0" eb="3">
      <t>チュウカンキ</t>
    </rPh>
    <phoneticPr fontId="18"/>
  </si>
  <si>
    <t>■製品型番登録申請メールテンプレート</t>
    <rPh sb="1" eb="3">
      <t>セイヒン</t>
    </rPh>
    <rPh sb="3" eb="5">
      <t>カタバン</t>
    </rPh>
    <rPh sb="5" eb="7">
      <t>トウロク</t>
    </rPh>
    <rPh sb="7" eb="9">
      <t>シンセイ</t>
    </rPh>
    <phoneticPr fontId="18"/>
  </si>
  <si>
    <t>宛先</t>
    <rPh sb="0" eb="2">
      <t>アテサキ</t>
    </rPh>
    <phoneticPr fontId="18"/>
  </si>
  <si>
    <t>件名</t>
    <rPh sb="0" eb="2">
      <t>ケンメイ</t>
    </rPh>
    <phoneticPr fontId="18"/>
  </si>
  <si>
    <t xml:space="preserve">
メール本文</t>
    <rPh sb="4" eb="6">
      <t>ホンブン</t>
    </rPh>
    <phoneticPr fontId="18"/>
  </si>
  <si>
    <t>熱源／方式</t>
    <rPh sb="0" eb="2">
      <t>ネツゲン</t>
    </rPh>
    <rPh sb="3" eb="5">
      <t>ホウシキ</t>
    </rPh>
    <phoneticPr fontId="18"/>
  </si>
  <si>
    <t>温水出口温度：60℃～65℃
（ΔT：温水入出口温度差）：3℃～7℃</t>
    <rPh sb="0" eb="4">
      <t>オンスイデグチ</t>
    </rPh>
    <rPh sb="4" eb="6">
      <t>オンド</t>
    </rPh>
    <rPh sb="19" eb="21">
      <t>オンスイ</t>
    </rPh>
    <rPh sb="21" eb="22">
      <t>イ</t>
    </rPh>
    <rPh sb="22" eb="24">
      <t>デグチ</t>
    </rPh>
    <rPh sb="24" eb="27">
      <t>オンドサ</t>
    </rPh>
    <phoneticPr fontId="18"/>
  </si>
  <si>
    <t>外気温度 乾球温度：16℃DB
湿球温度：12℃WB</t>
    <rPh sb="0" eb="2">
      <t>ガイキ</t>
    </rPh>
    <rPh sb="2" eb="4">
      <t>オンド</t>
    </rPh>
    <rPh sb="5" eb="7">
      <t>カンキュウ</t>
    </rPh>
    <rPh sb="7" eb="9">
      <t>オンド</t>
    </rPh>
    <rPh sb="16" eb="18">
      <t>シツキュウ</t>
    </rPh>
    <rPh sb="18" eb="20">
      <t>オンド</t>
    </rPh>
    <phoneticPr fontId="18"/>
  </si>
  <si>
    <t>外気温度 乾球温度：25℃DB
湿球温度：21℃WB</t>
    <rPh sb="0" eb="2">
      <t>ガイキ</t>
    </rPh>
    <rPh sb="2" eb="4">
      <t>オンド</t>
    </rPh>
    <rPh sb="5" eb="7">
      <t>カンキュウ</t>
    </rPh>
    <rPh sb="7" eb="9">
      <t>オンド</t>
    </rPh>
    <rPh sb="16" eb="18">
      <t>シツキュウ</t>
    </rPh>
    <rPh sb="18" eb="20">
      <t>オンド</t>
    </rPh>
    <phoneticPr fontId="18"/>
  </si>
  <si>
    <t>外気温度 乾球温度：7℃DB
湿球温度：6℃WB</t>
    <rPh sb="0" eb="2">
      <t>ガイキ</t>
    </rPh>
    <rPh sb="2" eb="4">
      <t>オンド</t>
    </rPh>
    <rPh sb="5" eb="7">
      <t>カンキュウ</t>
    </rPh>
    <rPh sb="7" eb="9">
      <t>オンド</t>
    </rPh>
    <rPh sb="15" eb="17">
      <t>シツキュウ</t>
    </rPh>
    <rPh sb="17" eb="19">
      <t>オンド</t>
    </rPh>
    <phoneticPr fontId="18"/>
  </si>
  <si>
    <t>循環加温式ヒートポンプ</t>
    <rPh sb="0" eb="4">
      <t>ジュンカンカオン</t>
    </rPh>
    <rPh sb="4" eb="5">
      <t>シキ</t>
    </rPh>
    <phoneticPr fontId="18"/>
  </si>
  <si>
    <t>非公表</t>
    <rPh sb="0" eb="3">
      <t>ヒコウヒョウ</t>
    </rPh>
    <phoneticPr fontId="18"/>
  </si>
  <si>
    <t>非公表</t>
    <phoneticPr fontId="18"/>
  </si>
  <si>
    <t>ワイルドカードの内訳一覧</t>
    <phoneticPr fontId="18"/>
  </si>
  <si>
    <t>非公表</t>
    <rPh sb="0" eb="3">
      <t>ヒコウヒョウ</t>
    </rPh>
    <phoneticPr fontId="18"/>
  </si>
  <si>
    <t>XYZヒートポンプ</t>
  </si>
  <si>
    <t>AAA-BBB</t>
    <phoneticPr fontId="18"/>
  </si>
  <si>
    <t>ABCヒートポンプ</t>
    <phoneticPr fontId="18"/>
  </si>
  <si>
    <t>BBB-CCC-1</t>
    <phoneticPr fontId="18"/>
  </si>
  <si>
    <t>BBB-CCC-2</t>
    <phoneticPr fontId="18"/>
  </si>
  <si>
    <t>型番審査</t>
    <rPh sb="0" eb="2">
      <t>カタバン</t>
    </rPh>
    <rPh sb="2" eb="4">
      <t>シンサ</t>
    </rPh>
    <phoneticPr fontId="18"/>
  </si>
  <si>
    <t>サンプル対象</t>
    <rPh sb="4" eb="6">
      <t>タイショウ</t>
    </rPh>
    <phoneticPr fontId="18"/>
  </si>
  <si>
    <t>審査結果</t>
    <rPh sb="0" eb="2">
      <t>シンサ</t>
    </rPh>
    <rPh sb="2" eb="4">
      <t>ケッカ</t>
    </rPh>
    <phoneticPr fontId="18"/>
  </si>
  <si>
    <t>未入力項目があります。
ご確認のうえ未入力の項目に入力してください。</t>
    <rPh sb="18" eb="21">
      <t>ミニュウリョク</t>
    </rPh>
    <phoneticPr fontId="18"/>
  </si>
  <si>
    <t>未入力項目があります。
ご確認のうえ未入力の項目に入力してください。</t>
    <rPh sb="19" eb="21">
      <t>ニュウリョク</t>
    </rPh>
    <phoneticPr fontId="18"/>
  </si>
  <si>
    <t>産業ヒートポンプ</t>
    <rPh sb="0" eb="2">
      <t>サンギョウ</t>
    </rPh>
    <phoneticPr fontId="18"/>
  </si>
  <si>
    <t>＜備考＞</t>
  </si>
  <si>
    <t>※　温水最高出口温度が６０℃以上の製品で、表に示す①～③のいずれかの測定条件において、COPが基準値を満たすこと。</t>
  </si>
  <si>
    <t>○○○株式会社</t>
  </si>
  <si>
    <t>○○○株式会社</t>
    <rPh sb="3" eb="7">
      <t>カブシキカイシャ</t>
    </rPh>
    <phoneticPr fontId="18"/>
  </si>
  <si>
    <t>マルマルマル</t>
  </si>
  <si>
    <t>マルマルマル</t>
    <phoneticPr fontId="18"/>
  </si>
  <si>
    <t>○○○株式会社</t>
    <phoneticPr fontId="18"/>
  </si>
  <si>
    <t>Ver.</t>
    <phoneticPr fontId="18"/>
  </si>
  <si>
    <t>測定条件②(中間期)</t>
    <rPh sb="0" eb="4">
      <t>ソクテイジョウケン</t>
    </rPh>
    <rPh sb="6" eb="9">
      <t>チュウカンキ</t>
    </rPh>
    <phoneticPr fontId="18"/>
  </si>
  <si>
    <t>測定条件②(夏期)</t>
    <rPh sb="0" eb="4">
      <t>ソクテイジョウケン</t>
    </rPh>
    <rPh sb="6" eb="8">
      <t>カキ</t>
    </rPh>
    <phoneticPr fontId="18"/>
  </si>
  <si>
    <t>測定条件②(冬期)</t>
    <rPh sb="0" eb="4">
      <t>ソクテイジョウケン</t>
    </rPh>
    <rPh sb="6" eb="8">
      <t>トウキ</t>
    </rPh>
    <phoneticPr fontId="18"/>
  </si>
  <si>
    <t>申請区分</t>
    <rPh sb="0" eb="2">
      <t>シンセイ</t>
    </rPh>
    <rPh sb="2" eb="4">
      <t>クブン</t>
    </rPh>
    <phoneticPr fontId="18"/>
  </si>
  <si>
    <t>空気熱源／循環式</t>
    <rPh sb="0" eb="2">
      <t>クウキ</t>
    </rPh>
    <rPh sb="2" eb="4">
      <t>ネツゲン</t>
    </rPh>
    <rPh sb="5" eb="8">
      <t>ジュンカンシキ</t>
    </rPh>
    <phoneticPr fontId="18"/>
  </si>
  <si>
    <t>産業ヒートポンプ(循環加温式ヒートポンプ)</t>
    <rPh sb="0" eb="2">
      <t>サンギョウ</t>
    </rPh>
    <rPh sb="9" eb="11">
      <t>ジュンカン</t>
    </rPh>
    <rPh sb="11" eb="13">
      <t>カオン</t>
    </rPh>
    <rPh sb="13" eb="14">
      <t>シキ</t>
    </rPh>
    <phoneticPr fontId="18"/>
  </si>
  <si>
    <t>性能値(COP)：</t>
    <rPh sb="0" eb="2">
      <t>セイノウ</t>
    </rPh>
    <rPh sb="2" eb="3">
      <t>チ</t>
    </rPh>
    <phoneticPr fontId="18"/>
  </si>
  <si>
    <t>必須(条件有)</t>
    <rPh sb="0" eb="2">
      <t>ヒッス</t>
    </rPh>
    <phoneticPr fontId="18"/>
  </si>
  <si>
    <t>必須(条件有)</t>
    <rPh sb="0" eb="2">
      <t>ヒッス</t>
    </rPh>
    <rPh sb="3" eb="5">
      <t>ジョウケン</t>
    </rPh>
    <rPh sb="5" eb="6">
      <t>アリ</t>
    </rPh>
    <phoneticPr fontId="18"/>
  </si>
  <si>
    <t>基準値
(COP)</t>
  </si>
  <si>
    <t>性能値
(COP)</t>
  </si>
  <si>
    <t>希望小売価格
(千円)</t>
    <rPh sb="0" eb="6">
      <t>キボウコウリカカク</t>
    </rPh>
    <rPh sb="8" eb="9">
      <t>セン</t>
    </rPh>
    <rPh sb="9" eb="10">
      <t>エン</t>
    </rPh>
    <phoneticPr fontId="18"/>
  </si>
  <si>
    <t>yyyy/mm/dd</t>
    <phoneticPr fontId="18"/>
  </si>
  <si>
    <r>
      <t xml:space="preserve">消費電力(kW)
</t>
    </r>
    <r>
      <rPr>
        <sz val="14"/>
        <color rgb="FFFF0000"/>
        <rFont val="Meiryo UI"/>
        <family val="3"/>
        <charset val="128"/>
      </rPr>
      <t>※小数点第二位まで入力</t>
    </r>
    <phoneticPr fontId="18"/>
  </si>
  <si>
    <r>
      <t xml:space="preserve">加熱能力(kW)
</t>
    </r>
    <r>
      <rPr>
        <sz val="14"/>
        <color rgb="FFFF0000"/>
        <rFont val="Meiryo UI"/>
        <family val="3"/>
        <charset val="128"/>
      </rPr>
      <t>※小数点第二位まで入力</t>
    </r>
    <phoneticPr fontId="18"/>
  </si>
  <si>
    <t>申請区分</t>
    <rPh sb="0" eb="4">
      <t>シンセイクブン</t>
    </rPh>
    <phoneticPr fontId="18"/>
  </si>
  <si>
    <t>1.0</t>
    <phoneticPr fontId="18"/>
  </si>
  <si>
    <t>重複判定用</t>
    <rPh sb="0" eb="5">
      <t>チョウフクハンテイヨウ</t>
    </rPh>
    <phoneticPr fontId="18"/>
  </si>
  <si>
    <t>重複判定用</t>
    <rPh sb="0" eb="5">
      <t>チョウフクハンテイヨウ</t>
    </rPh>
    <phoneticPr fontId="18"/>
  </si>
  <si>
    <t>備考
振り分け</t>
    <rPh sb="0" eb="2">
      <t>ビコウ</t>
    </rPh>
    <rPh sb="3" eb="4">
      <t>フ</t>
    </rPh>
    <rPh sb="5" eb="6">
      <t>ワ</t>
    </rPh>
    <phoneticPr fontId="18"/>
  </si>
  <si>
    <t>備考
(自由記入)</t>
    <rPh sb="0" eb="2">
      <t>ビコウ</t>
    </rPh>
    <rPh sb="4" eb="8">
      <t>ジユウキニュウ</t>
    </rPh>
    <phoneticPr fontId="18"/>
  </si>
  <si>
    <t>基本情報
未入力判定</t>
    <rPh sb="0" eb="4">
      <t>キホンジョウホウ</t>
    </rPh>
    <rPh sb="5" eb="8">
      <t>ミニュウリョク</t>
    </rPh>
    <rPh sb="8" eb="10">
      <t>ハンテイ</t>
    </rPh>
    <phoneticPr fontId="18"/>
  </si>
  <si>
    <t>ワイルドカード
未入力判定</t>
    <rPh sb="8" eb="11">
      <t>ミニュウリョク</t>
    </rPh>
    <phoneticPr fontId="18"/>
  </si>
  <si>
    <t>必須
未入力判定</t>
    <rPh sb="0" eb="2">
      <t>ヒッス</t>
    </rPh>
    <rPh sb="3" eb="6">
      <t>ミニュウリョク</t>
    </rPh>
    <rPh sb="6" eb="8">
      <t>ハンテイ</t>
    </rPh>
    <phoneticPr fontId="18"/>
  </si>
  <si>
    <t>夏期
未入力判定</t>
    <rPh sb="0" eb="2">
      <t>カキ</t>
    </rPh>
    <phoneticPr fontId="18"/>
  </si>
  <si>
    <t>冬期
未入力判定</t>
    <rPh sb="0" eb="2">
      <t>トウキ</t>
    </rPh>
    <phoneticPr fontId="18"/>
  </si>
  <si>
    <t>1-1</t>
  </si>
  <si>
    <t>1-2</t>
  </si>
  <si>
    <t>2-1</t>
  </si>
  <si>
    <t>2-2</t>
  </si>
  <si>
    <t>3-1</t>
  </si>
  <si>
    <t>3-2</t>
  </si>
  <si>
    <t>引用番号</t>
    <rPh sb="0" eb="4">
      <t>インヨウバンゴウ</t>
    </rPh>
    <phoneticPr fontId="18"/>
  </si>
  <si>
    <t>申請区分</t>
    <rPh sb="0" eb="4">
      <t>シンセイクブン</t>
    </rPh>
    <phoneticPr fontId="18"/>
  </si>
  <si>
    <t>加熱能力</t>
    <rPh sb="0" eb="4">
      <t>カネツノウリョク</t>
    </rPh>
    <phoneticPr fontId="18"/>
  </si>
  <si>
    <t>基準値_算出</t>
    <rPh sb="0" eb="3">
      <t>キジュンチ</t>
    </rPh>
    <rPh sb="4" eb="6">
      <t>サンシュツ</t>
    </rPh>
    <phoneticPr fontId="18"/>
  </si>
  <si>
    <t>加熱能力_抽出</t>
    <rPh sb="0" eb="2">
      <t>カネツ</t>
    </rPh>
    <rPh sb="2" eb="4">
      <t>ノウリョク</t>
    </rPh>
    <rPh sb="5" eb="7">
      <t>チュウシュツ</t>
    </rPh>
    <phoneticPr fontId="18"/>
  </si>
  <si>
    <t>消費電力_抽出</t>
    <rPh sb="0" eb="4">
      <t>ショウヒデンリョク</t>
    </rPh>
    <rPh sb="5" eb="7">
      <t>チュウシュツ</t>
    </rPh>
    <phoneticPr fontId="18"/>
  </si>
  <si>
    <t>基準値_算出用
(加熱能力基準判定)</t>
    <rPh sb="0" eb="3">
      <t>キジュンチ</t>
    </rPh>
    <rPh sb="4" eb="6">
      <t>サンシュツ</t>
    </rPh>
    <rPh sb="6" eb="7">
      <t>ヨウ</t>
    </rPh>
    <rPh sb="9" eb="11">
      <t>カネツ</t>
    </rPh>
    <rPh sb="11" eb="13">
      <t>ノウリョク</t>
    </rPh>
    <rPh sb="13" eb="15">
      <t>キジュン</t>
    </rPh>
    <rPh sb="15" eb="17">
      <t>ハンテイ</t>
    </rPh>
    <phoneticPr fontId="18"/>
  </si>
  <si>
    <t>申請区分_分類</t>
    <rPh sb="0" eb="4">
      <t>シンセイクブン</t>
    </rPh>
    <rPh sb="5" eb="7">
      <t>ブンルイ</t>
    </rPh>
    <phoneticPr fontId="18"/>
  </si>
  <si>
    <t>aaaa-bbbb■</t>
    <phoneticPr fontId="18"/>
  </si>
  <si>
    <t>BBB-VVV■</t>
  </si>
  <si>
    <t>BBB-EEE■</t>
  </si>
  <si>
    <r>
      <t xml:space="preserve">最高出口温度(℃)
</t>
    </r>
    <r>
      <rPr>
        <sz val="14"/>
        <color rgb="FFFF0000"/>
        <rFont val="Meiryo UI"/>
        <family val="3"/>
        <charset val="128"/>
      </rPr>
      <t>※60(℃)以上の
整数を入力</t>
    </r>
    <rPh sb="16" eb="18">
      <t>イジョウ</t>
    </rPh>
    <phoneticPr fontId="18"/>
  </si>
  <si>
    <r>
      <t xml:space="preserve">最高出口温度(℃)
</t>
    </r>
    <r>
      <rPr>
        <sz val="14"/>
        <color rgb="FFFF0000"/>
        <rFont val="Meiryo UI"/>
        <family val="3"/>
        <charset val="128"/>
      </rPr>
      <t>※60(℃)以上の
整数を入力</t>
    </r>
    <phoneticPr fontId="18"/>
  </si>
  <si>
    <t>-FL(●●仕様),-GK(○○タイプ)</t>
  </si>
  <si>
    <t>型番</t>
    <rPh sb="0" eb="2">
      <t>カタバン</t>
    </rPh>
    <phoneticPr fontId="18"/>
  </si>
  <si>
    <t>型番</t>
    <rPh sb="0" eb="2">
      <t>カタバン</t>
    </rPh>
    <phoneticPr fontId="18"/>
  </si>
  <si>
    <t>st-kataban@sii.or.jp　</t>
    <phoneticPr fontId="18"/>
  </si>
  <si>
    <t>【製品型番登録】令和7年度補正 省エネ事業 申請書類の提出 (製造事業者名)</t>
    <phoneticPr fontId="18"/>
  </si>
  <si>
    <r>
      <rPr>
        <sz val="12"/>
        <color rgb="FF000000"/>
        <rFont val="游ゴシック Medium"/>
        <family val="3"/>
        <charset val="128"/>
      </rPr>
      <t>一般社団法人環境共創イニシアチブ
事業第１部</t>
    </r>
    <r>
      <rPr>
        <sz val="12"/>
        <color rgb="FF000000"/>
        <rFont val="Calibri"/>
        <family val="2"/>
      </rPr>
      <t xml:space="preserve"> </t>
    </r>
    <r>
      <rPr>
        <sz val="12"/>
        <color rgb="FF000000"/>
        <rFont val="游ゴシック Medium"/>
        <family val="3"/>
        <charset val="128"/>
      </rPr>
      <t>製品型番登録担当</t>
    </r>
    <r>
      <rPr>
        <sz val="12"/>
        <color rgb="FF000000"/>
        <rFont val="Calibri"/>
        <family val="2"/>
      </rPr>
      <t xml:space="preserve">  </t>
    </r>
    <r>
      <rPr>
        <sz val="12"/>
        <color rgb="FF000000"/>
        <rFont val="游ゴシック Medium"/>
        <family val="3"/>
        <charset val="128"/>
      </rPr>
      <t>宛
令和7年度補正予算 省エネルギー投資促進・需要構造転換支援事業および、
省エネルギー投資促進支援事業での、指定設備に係る製品型番登録を申請いたします。
以下のファイルを送付いたします。
・補助対象設備登録申請書
・製品型番リスト
・製品カタログ</t>
    </r>
    <r>
      <rPr>
        <sz val="12"/>
        <color rgb="FF000000"/>
        <rFont val="Calibri"/>
        <family val="2"/>
      </rPr>
      <t>(</t>
    </r>
    <r>
      <rPr>
        <sz val="12"/>
        <color rgb="FF000000"/>
        <rFont val="游ゴシック Medium"/>
        <family val="3"/>
        <charset val="128"/>
      </rPr>
      <t>仕様書等</t>
    </r>
    <r>
      <rPr>
        <sz val="12"/>
        <color rgb="FF000000"/>
        <rFont val="Calibri"/>
        <family val="2"/>
      </rPr>
      <t xml:space="preserve">)
</t>
    </r>
    <r>
      <rPr>
        <sz val="12"/>
        <color rgb="FF000000"/>
        <rFont val="游ゴシック Medium"/>
        <family val="3"/>
        <charset val="128"/>
      </rPr>
      <t xml:space="preserve">・商業登記簿謄本
</t>
    </r>
    <r>
      <rPr>
        <sz val="12"/>
        <color rgb="FF000000"/>
        <rFont val="Calibri"/>
        <family val="2"/>
      </rPr>
      <t xml:space="preserve">----------------------------------------------------------------------------------------------------------------
</t>
    </r>
    <r>
      <rPr>
        <sz val="12"/>
        <color rgb="FF000000"/>
        <rFont val="游ゴシック Medium"/>
        <family val="3"/>
        <charset val="128"/>
      </rPr>
      <t xml:space="preserve">製造事業者名：
担当者：
電話番号：
メールアドレス：
</t>
    </r>
    <r>
      <rPr>
        <sz val="12"/>
        <color rgb="FF000000"/>
        <rFont val="Calibri"/>
        <family val="2"/>
      </rPr>
      <t>----------------------------------------------------------------------------------------------------------------</t>
    </r>
    <phoneticPr fontId="18"/>
  </si>
  <si>
    <t>令和７年度補正</t>
    <rPh sb="0" eb="2">
      <t>レイワ</t>
    </rPh>
    <rPh sb="3" eb="7">
      <t>ネンドホセイ</t>
    </rPh>
    <phoneticPr fontId="18"/>
  </si>
  <si>
    <t>GX要件にかかわる書類の提出</t>
    <rPh sb="2" eb="4">
      <t>ヨウケン</t>
    </rPh>
    <rPh sb="9" eb="11">
      <t>ショルイ</t>
    </rPh>
    <rPh sb="12" eb="14">
      <t>テイシュツ</t>
    </rPh>
    <phoneticPr fontId="18"/>
  </si>
  <si>
    <t>あり</t>
  </si>
  <si>
    <r>
      <t xml:space="preserve">【製品型番登録申請についてのお願い】
・製品型番登録要領をよくご確認いただいたうえで、製品型番登録申請を行ってください。
・エラー表示欄の各項目でエラー表示がないことをご確認のうえ、本リストを提出してください。
・本ファイル内「基準値」シートを参照いただき、基準値を満たす型番の入力をお願いいたします。
※基準値を満たしていない場合は行が赤く表示されます。
</t>
    </r>
    <r>
      <rPr>
        <b/>
        <sz val="18"/>
        <color rgb="FFFF0000"/>
        <rFont val="Meiryo UI"/>
        <family val="3"/>
        <charset val="128"/>
      </rPr>
      <t>・型番リストに入力した全ての事項が確認できるカタログ(仕様書等)を必ず提出してください。</t>
    </r>
    <r>
      <rPr>
        <b/>
        <sz val="18"/>
        <color theme="1"/>
        <rFont val="Meiryo UI"/>
        <family val="3"/>
        <charset val="128"/>
      </rPr>
      <t>　</t>
    </r>
    <r>
      <rPr>
        <b/>
        <sz val="14"/>
        <color theme="1"/>
        <rFont val="Meiryo UI"/>
        <family val="3"/>
        <charset val="128"/>
      </rPr>
      <t xml:space="preserve">
　あわせて、製品名、型番、数値が、カタログ(仕様書等)の記載と一致していることを確認してください。</t>
    </r>
    <rPh sb="1" eb="3">
      <t>セイヒン</t>
    </rPh>
    <rPh sb="3" eb="5">
      <t>カタバン</t>
    </rPh>
    <rPh sb="5" eb="7">
      <t>トウロク</t>
    </rPh>
    <rPh sb="7" eb="9">
      <t>シンセイ</t>
    </rPh>
    <rPh sb="20" eb="22">
      <t>セイヒン</t>
    </rPh>
    <rPh sb="32" eb="34">
      <t>カクニン</t>
    </rPh>
    <rPh sb="43" eb="45">
      <t>セイヒン</t>
    </rPh>
    <rPh sb="65" eb="67">
      <t>ヒョウジ</t>
    </rPh>
    <rPh sb="67" eb="68">
      <t>ラン</t>
    </rPh>
    <rPh sb="69" eb="70">
      <t>カク</t>
    </rPh>
    <rPh sb="70" eb="72">
      <t>コウモク</t>
    </rPh>
    <rPh sb="76" eb="78">
      <t>ヒョウジ</t>
    </rPh>
    <rPh sb="85" eb="87">
      <t>カクニン</t>
    </rPh>
    <rPh sb="91" eb="92">
      <t>ホン</t>
    </rPh>
    <rPh sb="96" eb="98">
      <t>テイシュツ</t>
    </rPh>
    <rPh sb="209" eb="210">
      <t>トウ</t>
    </rPh>
    <rPh sb="250" eb="251">
      <t>トウ</t>
    </rPh>
    <rPh sb="265" eb="267">
      <t>カクニン</t>
    </rPh>
    <phoneticPr fontId="18"/>
  </si>
  <si>
    <t>メーカー強化枠
フラグ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</si>
</sst>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0.0"/>
  </numFmts>
  <fonts count="7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u/>
      <sz val="9"/>
      <color indexed="12"/>
      <name val="ＭＳ Ｐゴシック"/>
      <family val="3"/>
      <charset val="128"/>
    </font>
    <font>
      <u/>
      <sz val="12"/>
      <color theme="10"/>
      <name val="ＭＳ Ｐゴシック"/>
      <family val="2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rgb="FF006100"/>
      <name val="ＭＳ Ｐゴシック"/>
      <family val="3"/>
      <charset val="128"/>
      <scheme val="minor"/>
    </font>
    <font>
      <sz val="8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20"/>
      <name val="Meiryo UI"/>
      <family val="3"/>
      <charset val="128"/>
    </font>
    <font>
      <b/>
      <sz val="20"/>
      <color theme="0"/>
      <name val="Meiryo UI"/>
      <family val="3"/>
      <charset val="128"/>
    </font>
    <font>
      <b/>
      <sz val="20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4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b/>
      <sz val="14"/>
      <color theme="0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2"/>
      <color rgb="FF000000"/>
      <name val="Calibri"/>
      <family val="2"/>
    </font>
    <font>
      <b/>
      <sz val="16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2"/>
      <color rgb="FF000000"/>
      <name val="Meiryo UI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12"/>
      <color theme="1"/>
      <name val="游ゴシック Medium"/>
      <family val="3"/>
      <charset val="128"/>
    </font>
    <font>
      <sz val="12"/>
      <color rgb="FF000000"/>
      <name val="游ゴシック Medium"/>
      <family val="3"/>
      <charset val="128"/>
    </font>
    <font>
      <sz val="14"/>
      <color rgb="FFFF0000"/>
      <name val="Meiryo UI"/>
      <family val="3"/>
      <charset val="128"/>
    </font>
    <font>
      <sz val="12"/>
      <color rgb="FF000000"/>
      <name val="Calibri"/>
      <family val="3"/>
      <charset val="128"/>
    </font>
    <font>
      <b/>
      <sz val="24"/>
      <color theme="1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b/>
      <sz val="18"/>
      <color theme="1"/>
      <name val="Meiryo UI"/>
      <family val="3"/>
      <charset val="128"/>
    </font>
  </fonts>
  <fills count="5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FDEADA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80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1" fillId="8" borderId="8" applyNumberFormat="0" applyFont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6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38" fontId="3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6" borderId="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6" fontId="19" fillId="0" borderId="0" applyFont="0" applyFill="0" applyBorder="0" applyAlignment="0" applyProtection="0"/>
    <xf numFmtId="0" fontId="39" fillId="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</cellStyleXfs>
  <cellXfs count="236">
    <xf numFmtId="0" fontId="0" fillId="0" borderId="0" xfId="0">
      <alignment vertical="center"/>
    </xf>
    <xf numFmtId="0" fontId="42" fillId="0" borderId="0" xfId="169" applyFont="1">
      <alignment vertical="center"/>
    </xf>
    <xf numFmtId="0" fontId="44" fillId="0" borderId="0" xfId="169" applyFont="1" applyAlignment="1">
      <alignment horizontal="center" vertical="center"/>
    </xf>
    <xf numFmtId="0" fontId="45" fillId="0" borderId="0" xfId="169" applyFont="1">
      <alignment vertical="center"/>
    </xf>
    <xf numFmtId="0" fontId="51" fillId="41" borderId="22" xfId="169" applyFont="1" applyFill="1" applyBorder="1" applyAlignment="1">
      <alignment horizontal="center" vertical="center"/>
    </xf>
    <xf numFmtId="0" fontId="51" fillId="41" borderId="24" xfId="169" applyFont="1" applyFill="1" applyBorder="1" applyAlignment="1">
      <alignment horizontal="center" vertical="center" wrapText="1"/>
    </xf>
    <xf numFmtId="0" fontId="51" fillId="40" borderId="24" xfId="169" applyFont="1" applyFill="1" applyBorder="1" applyAlignment="1">
      <alignment horizontal="center" vertical="center" shrinkToFit="1"/>
    </xf>
    <xf numFmtId="0" fontId="52" fillId="0" borderId="10" xfId="169" applyFont="1" applyBorder="1" applyAlignment="1" applyProtection="1">
      <alignment horizontal="center" vertical="center" shrinkToFit="1"/>
      <protection locked="0"/>
    </xf>
    <xf numFmtId="49" fontId="52" fillId="0" borderId="10" xfId="102" applyNumberFormat="1" applyFont="1" applyFill="1" applyBorder="1" applyAlignment="1" applyProtection="1">
      <alignment horizontal="center" vertical="center" shrinkToFit="1"/>
      <protection locked="0"/>
    </xf>
    <xf numFmtId="0" fontId="52" fillId="0" borderId="28" xfId="169" applyFont="1" applyBorder="1" applyAlignment="1" applyProtection="1">
      <alignment horizontal="center" vertical="center" shrinkToFit="1"/>
      <protection locked="0"/>
    </xf>
    <xf numFmtId="49" fontId="52" fillId="0" borderId="28" xfId="102" applyNumberFormat="1" applyFont="1" applyFill="1" applyBorder="1" applyAlignment="1" applyProtection="1">
      <alignment horizontal="center" vertical="center" shrinkToFit="1"/>
      <protection locked="0"/>
    </xf>
    <xf numFmtId="0" fontId="53" fillId="0" borderId="0" xfId="169" applyFont="1" applyAlignment="1">
      <alignment horizontal="center" vertical="center"/>
    </xf>
    <xf numFmtId="0" fontId="50" fillId="0" borderId="0" xfId="169" applyFont="1" applyAlignment="1">
      <alignment horizontal="center" vertical="center" wrapText="1"/>
    </xf>
    <xf numFmtId="0" fontId="47" fillId="0" borderId="0" xfId="169" applyFont="1" applyAlignment="1">
      <alignment horizontal="center" vertical="center"/>
    </xf>
    <xf numFmtId="0" fontId="45" fillId="38" borderId="10" xfId="0" applyFont="1" applyFill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/>
    </xf>
    <xf numFmtId="0" fontId="45" fillId="0" borderId="10" xfId="169" applyFont="1" applyBorder="1" applyAlignment="1">
      <alignment horizontal="center" vertical="center"/>
    </xf>
    <xf numFmtId="0" fontId="51" fillId="0" borderId="0" xfId="169" applyFont="1" applyAlignment="1">
      <alignment horizontal="center" vertical="center"/>
    </xf>
    <xf numFmtId="0" fontId="51" fillId="0" borderId="0" xfId="169" applyFont="1">
      <alignment vertical="center"/>
    </xf>
    <xf numFmtId="0" fontId="51" fillId="0" borderId="15" xfId="169" applyFont="1" applyBorder="1">
      <alignment vertical="center"/>
    </xf>
    <xf numFmtId="0" fontId="45" fillId="38" borderId="14" xfId="0" applyFont="1" applyFill="1" applyBorder="1" applyAlignment="1">
      <alignment horizontal="center" vertical="center" wrapText="1"/>
    </xf>
    <xf numFmtId="0" fontId="45" fillId="38" borderId="14" xfId="169" applyFont="1" applyFill="1" applyBorder="1" applyAlignment="1">
      <alignment horizontal="center" vertical="center" wrapText="1"/>
    </xf>
    <xf numFmtId="2" fontId="51" fillId="33" borderId="10" xfId="102" quotePrefix="1" applyNumberFormat="1" applyFont="1" applyFill="1" applyBorder="1" applyAlignment="1" applyProtection="1">
      <alignment horizontal="center" vertical="center" shrinkToFit="1"/>
    </xf>
    <xf numFmtId="2" fontId="51" fillId="33" borderId="28" xfId="102" quotePrefix="1" applyNumberFormat="1" applyFont="1" applyFill="1" applyBorder="1" applyAlignment="1" applyProtection="1">
      <alignment horizontal="center" vertical="center" shrinkToFit="1"/>
    </xf>
    <xf numFmtId="0" fontId="56" fillId="0" borderId="0" xfId="169" applyFont="1" applyAlignment="1">
      <alignment vertical="center" wrapText="1"/>
    </xf>
    <xf numFmtId="0" fontId="47" fillId="0" borderId="0" xfId="169" applyFont="1">
      <alignment vertical="center"/>
    </xf>
    <xf numFmtId="0" fontId="45" fillId="0" borderId="10" xfId="0" quotePrefix="1" applyFont="1" applyBorder="1" applyAlignment="1">
      <alignment horizontal="center" vertical="center"/>
    </xf>
    <xf numFmtId="0" fontId="52" fillId="0" borderId="24" xfId="169" applyFont="1" applyBorder="1" applyAlignment="1">
      <alignment horizontal="center" vertical="center" shrinkToFit="1"/>
    </xf>
    <xf numFmtId="0" fontId="52" fillId="33" borderId="10" xfId="169" applyFont="1" applyFill="1" applyBorder="1" applyAlignment="1">
      <alignment horizontal="center" vertical="center" shrinkToFit="1"/>
    </xf>
    <xf numFmtId="0" fontId="52" fillId="0" borderId="27" xfId="169" applyFont="1" applyBorder="1" applyAlignment="1">
      <alignment horizontal="center" vertical="center" shrinkToFit="1"/>
    </xf>
    <xf numFmtId="49" fontId="51" fillId="0" borderId="10" xfId="102" applyNumberFormat="1" applyFont="1" applyFill="1" applyBorder="1" applyAlignment="1" applyProtection="1">
      <alignment horizontal="center" vertical="center" shrinkToFit="1"/>
      <protection locked="0"/>
    </xf>
    <xf numFmtId="0" fontId="52" fillId="33" borderId="10" xfId="102" quotePrefix="1" applyNumberFormat="1" applyFont="1" applyFill="1" applyBorder="1" applyAlignment="1" applyProtection="1">
      <alignment horizontal="center" vertical="center" wrapText="1" shrinkToFit="1"/>
    </xf>
    <xf numFmtId="0" fontId="52" fillId="33" borderId="28" xfId="102" quotePrefix="1" applyNumberFormat="1" applyFont="1" applyFill="1" applyBorder="1" applyAlignment="1" applyProtection="1">
      <alignment horizontal="center" vertical="center" wrapText="1" shrinkToFit="1"/>
    </xf>
    <xf numFmtId="2" fontId="52" fillId="33" borderId="10" xfId="102" applyNumberFormat="1" applyFont="1" applyFill="1" applyBorder="1" applyAlignment="1" applyProtection="1">
      <alignment horizontal="center" vertical="center" shrinkToFit="1"/>
    </xf>
    <xf numFmtId="2" fontId="51" fillId="33" borderId="10" xfId="102" applyNumberFormat="1" applyFont="1" applyFill="1" applyBorder="1" applyAlignment="1" applyProtection="1">
      <alignment horizontal="center" vertical="center" shrinkToFit="1"/>
    </xf>
    <xf numFmtId="0" fontId="51" fillId="33" borderId="10" xfId="169" applyFont="1" applyFill="1" applyBorder="1" applyAlignment="1">
      <alignment horizontal="center" vertical="center" shrinkToFit="1"/>
    </xf>
    <xf numFmtId="0" fontId="51" fillId="33" borderId="10" xfId="102" applyNumberFormat="1" applyFont="1" applyFill="1" applyBorder="1" applyAlignment="1" applyProtection="1">
      <alignment horizontal="center" vertical="center" shrinkToFit="1"/>
    </xf>
    <xf numFmtId="2" fontId="52" fillId="33" borderId="28" xfId="102" applyNumberFormat="1" applyFont="1" applyFill="1" applyBorder="1" applyAlignment="1" applyProtection="1">
      <alignment horizontal="center" vertical="center" shrinkToFit="1"/>
    </xf>
    <xf numFmtId="0" fontId="51" fillId="41" borderId="41" xfId="169" applyFont="1" applyFill="1" applyBorder="1" applyAlignment="1">
      <alignment horizontal="center" vertical="center"/>
    </xf>
    <xf numFmtId="0" fontId="52" fillId="33" borderId="28" xfId="169" applyFont="1" applyFill="1" applyBorder="1" applyAlignment="1">
      <alignment horizontal="center" vertical="center"/>
    </xf>
    <xf numFmtId="14" fontId="48" fillId="0" borderId="10" xfId="169" applyNumberFormat="1" applyFont="1" applyBorder="1" applyAlignment="1" applyProtection="1">
      <alignment horizontal="center" vertical="center"/>
      <protection locked="0"/>
    </xf>
    <xf numFmtId="0" fontId="50" fillId="37" borderId="10" xfId="169" applyFont="1" applyFill="1" applyBorder="1" applyAlignment="1">
      <alignment horizontal="center" vertical="center"/>
    </xf>
    <xf numFmtId="0" fontId="50" fillId="37" borderId="10" xfId="169" applyFont="1" applyFill="1" applyBorder="1" applyAlignment="1">
      <alignment horizontal="center" vertical="center" wrapText="1"/>
    </xf>
    <xf numFmtId="0" fontId="50" fillId="37" borderId="22" xfId="169" applyFont="1" applyFill="1" applyBorder="1" applyAlignment="1">
      <alignment horizontal="center" vertical="center"/>
    </xf>
    <xf numFmtId="0" fontId="50" fillId="37" borderId="24" xfId="169" applyFont="1" applyFill="1" applyBorder="1" applyAlignment="1">
      <alignment horizontal="center" vertical="center"/>
    </xf>
    <xf numFmtId="0" fontId="50" fillId="37" borderId="27" xfId="169" applyFont="1" applyFill="1" applyBorder="1" applyAlignment="1">
      <alignment horizontal="center" vertical="center" wrapText="1"/>
    </xf>
    <xf numFmtId="0" fontId="1" fillId="0" borderId="0" xfId="177">
      <alignment vertical="center"/>
    </xf>
    <xf numFmtId="0" fontId="47" fillId="39" borderId="34" xfId="169" applyFont="1" applyFill="1" applyBorder="1" applyAlignment="1">
      <alignment horizontal="center" vertical="center"/>
    </xf>
    <xf numFmtId="0" fontId="47" fillId="39" borderId="20" xfId="169" applyFont="1" applyFill="1" applyBorder="1" applyAlignment="1">
      <alignment horizontal="center" vertical="center"/>
    </xf>
    <xf numFmtId="0" fontId="47" fillId="39" borderId="21" xfId="169" applyFont="1" applyFill="1" applyBorder="1" applyAlignment="1">
      <alignment horizontal="center" vertical="center"/>
    </xf>
    <xf numFmtId="0" fontId="62" fillId="0" borderId="0" xfId="0" applyFont="1" applyAlignment="1">
      <alignment horizontal="left" vertical="center" readingOrder="1"/>
    </xf>
    <xf numFmtId="0" fontId="62" fillId="0" borderId="0" xfId="0" applyFont="1">
      <alignment vertical="center"/>
    </xf>
    <xf numFmtId="0" fontId="53" fillId="0" borderId="0" xfId="0" applyFont="1">
      <alignment vertical="center"/>
    </xf>
    <xf numFmtId="14" fontId="49" fillId="0" borderId="0" xfId="169" applyNumberFormat="1" applyFont="1" applyAlignment="1">
      <alignment horizontal="center" vertical="center"/>
    </xf>
    <xf numFmtId="0" fontId="54" fillId="0" borderId="11" xfId="169" applyFont="1" applyBorder="1" applyAlignment="1">
      <alignment horizontal="center" vertical="center" wrapText="1" shrinkToFit="1"/>
    </xf>
    <xf numFmtId="0" fontId="48" fillId="0" borderId="0" xfId="169" applyFont="1">
      <alignment vertical="center"/>
    </xf>
    <xf numFmtId="0" fontId="43" fillId="0" borderId="0" xfId="169" applyFont="1" applyAlignment="1">
      <alignment vertical="top"/>
    </xf>
    <xf numFmtId="0" fontId="57" fillId="0" borderId="0" xfId="169" applyFont="1">
      <alignment vertical="center"/>
    </xf>
    <xf numFmtId="0" fontId="48" fillId="35" borderId="10" xfId="169" applyFont="1" applyFill="1" applyBorder="1" applyAlignment="1">
      <alignment horizontal="center" vertical="center"/>
    </xf>
    <xf numFmtId="0" fontId="48" fillId="36" borderId="10" xfId="169" applyFont="1" applyFill="1" applyBorder="1" applyAlignment="1">
      <alignment horizontal="center" vertical="center"/>
    </xf>
    <xf numFmtId="0" fontId="60" fillId="0" borderId="0" xfId="169" applyFont="1">
      <alignment vertical="center"/>
    </xf>
    <xf numFmtId="0" fontId="44" fillId="0" borderId="33" xfId="169" applyFont="1" applyBorder="1">
      <alignment vertical="center"/>
    </xf>
    <xf numFmtId="0" fontId="44" fillId="0" borderId="0" xfId="169" applyFont="1">
      <alignment vertical="center"/>
    </xf>
    <xf numFmtId="0" fontId="53" fillId="0" borderId="0" xfId="0" applyFont="1" applyAlignment="1">
      <alignment horizontal="center" vertical="center"/>
    </xf>
    <xf numFmtId="0" fontId="51" fillId="40" borderId="25" xfId="102" applyNumberFormat="1" applyFont="1" applyFill="1" applyBorder="1" applyAlignment="1" applyProtection="1">
      <alignment horizontal="center" vertical="center"/>
    </xf>
    <xf numFmtId="0" fontId="52" fillId="0" borderId="10" xfId="169" applyFont="1" applyBorder="1" applyAlignment="1">
      <alignment horizontal="center" vertical="center" shrinkToFit="1"/>
    </xf>
    <xf numFmtId="49" fontId="52" fillId="0" borderId="10" xfId="102" applyNumberFormat="1" applyFont="1" applyFill="1" applyBorder="1" applyAlignment="1" applyProtection="1">
      <alignment horizontal="center" vertical="center" shrinkToFit="1"/>
    </xf>
    <xf numFmtId="0" fontId="51" fillId="0" borderId="25" xfId="102" applyNumberFormat="1" applyFont="1" applyFill="1" applyBorder="1" applyAlignment="1" applyProtection="1">
      <alignment horizontal="center" vertical="center"/>
    </xf>
    <xf numFmtId="176" fontId="45" fillId="0" borderId="10" xfId="0" applyNumberFormat="1" applyFont="1" applyBorder="1" applyAlignment="1">
      <alignment horizontal="center" vertical="center"/>
    </xf>
    <xf numFmtId="49" fontId="52" fillId="0" borderId="10" xfId="102" quotePrefix="1" applyNumberFormat="1" applyFont="1" applyFill="1" applyBorder="1" applyAlignment="1" applyProtection="1">
      <alignment horizontal="center" vertical="center" shrinkToFit="1"/>
    </xf>
    <xf numFmtId="0" fontId="51" fillId="0" borderId="39" xfId="102" applyNumberFormat="1" applyFont="1" applyFill="1" applyBorder="1" applyAlignment="1" applyProtection="1">
      <alignment horizontal="center" vertical="center"/>
    </xf>
    <xf numFmtId="0" fontId="42" fillId="0" borderId="0" xfId="169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61" fillId="47" borderId="10" xfId="171" applyFont="1" applyFill="1" applyBorder="1" applyAlignment="1">
      <alignment horizontal="center" vertical="center"/>
    </xf>
    <xf numFmtId="0" fontId="53" fillId="0" borderId="12" xfId="171" applyFont="1" applyBorder="1" applyAlignment="1">
      <alignment horizontal="center" vertical="center"/>
    </xf>
    <xf numFmtId="0" fontId="53" fillId="0" borderId="10" xfId="171" applyFont="1" applyBorder="1" applyAlignment="1">
      <alignment horizontal="center" vertical="center"/>
    </xf>
    <xf numFmtId="0" fontId="53" fillId="0" borderId="10" xfId="171" applyFont="1" applyBorder="1" applyAlignment="1">
      <alignment horizontal="center" vertical="center" wrapText="1"/>
    </xf>
    <xf numFmtId="0" fontId="52" fillId="33" borderId="28" xfId="169" applyFont="1" applyFill="1" applyBorder="1" applyAlignment="1">
      <alignment horizontal="center" vertical="center" shrinkToFit="1"/>
    </xf>
    <xf numFmtId="0" fontId="49" fillId="0" borderId="0" xfId="169" applyFont="1" applyAlignment="1">
      <alignment horizontal="center" vertical="center"/>
    </xf>
    <xf numFmtId="14" fontId="49" fillId="0" borderId="0" xfId="169" applyNumberFormat="1" applyFont="1" applyAlignment="1">
      <alignment horizontal="right" vertical="center"/>
    </xf>
    <xf numFmtId="49" fontId="49" fillId="0" borderId="0" xfId="169" applyNumberFormat="1" applyFont="1" applyAlignment="1">
      <alignment horizontal="left" vertical="center"/>
    </xf>
    <xf numFmtId="0" fontId="61" fillId="0" borderId="0" xfId="169" applyFont="1" applyAlignment="1">
      <alignment horizontal="center" vertical="center"/>
    </xf>
    <xf numFmtId="0" fontId="61" fillId="42" borderId="10" xfId="169" applyFont="1" applyFill="1" applyBorder="1" applyAlignment="1">
      <alignment horizontal="center" vertical="center"/>
    </xf>
    <xf numFmtId="0" fontId="61" fillId="0" borderId="10" xfId="169" applyFont="1" applyBorder="1" applyAlignment="1">
      <alignment horizontal="center" vertical="center"/>
    </xf>
    <xf numFmtId="0" fontId="61" fillId="0" borderId="10" xfId="169" applyFont="1" applyBorder="1" applyAlignment="1">
      <alignment horizontal="center" vertical="center" wrapText="1"/>
    </xf>
    <xf numFmtId="0" fontId="63" fillId="0" borderId="0" xfId="177" applyFont="1">
      <alignment vertical="center"/>
    </xf>
    <xf numFmtId="0" fontId="32" fillId="0" borderId="10" xfId="177" applyFont="1" applyBorder="1" applyAlignment="1">
      <alignment horizontal="center" vertical="center"/>
    </xf>
    <xf numFmtId="0" fontId="61" fillId="0" borderId="0" xfId="169" applyFont="1" applyAlignment="1">
      <alignment horizontal="center" vertical="center" wrapText="1"/>
    </xf>
    <xf numFmtId="0" fontId="52" fillId="0" borderId="10" xfId="102" applyNumberFormat="1" applyFont="1" applyFill="1" applyBorder="1" applyAlignment="1" applyProtection="1">
      <alignment horizontal="center" vertical="center" shrinkToFit="1"/>
      <protection locked="0"/>
    </xf>
    <xf numFmtId="0" fontId="52" fillId="0" borderId="28" xfId="102" applyNumberFormat="1" applyFont="1" applyFill="1" applyBorder="1" applyAlignment="1" applyProtection="1">
      <alignment horizontal="center" vertical="center" shrinkToFit="1"/>
      <protection locked="0"/>
    </xf>
    <xf numFmtId="0" fontId="52" fillId="33" borderId="10" xfId="102" applyNumberFormat="1" applyFont="1" applyFill="1" applyBorder="1" applyAlignment="1" applyProtection="1">
      <alignment horizontal="center" vertical="center" shrinkToFit="1"/>
    </xf>
    <xf numFmtId="0" fontId="52" fillId="33" borderId="28" xfId="102" applyNumberFormat="1" applyFont="1" applyFill="1" applyBorder="1" applyAlignment="1" applyProtection="1">
      <alignment horizontal="center" vertical="center" shrinkToFit="1"/>
    </xf>
    <xf numFmtId="0" fontId="51" fillId="33" borderId="10" xfId="102" applyNumberFormat="1" applyFont="1" applyFill="1" applyBorder="1" applyAlignment="1" applyProtection="1">
      <alignment horizontal="center" vertical="center" wrapText="1" shrinkToFit="1"/>
    </xf>
    <xf numFmtId="0" fontId="52" fillId="0" borderId="10" xfId="102" quotePrefix="1" applyNumberFormat="1" applyFont="1" applyFill="1" applyBorder="1" applyAlignment="1" applyProtection="1">
      <alignment horizontal="center" vertical="center" wrapText="1" shrinkToFit="1"/>
      <protection locked="0"/>
    </xf>
    <xf numFmtId="0" fontId="52" fillId="0" borderId="28" xfId="102" quotePrefix="1" applyNumberFormat="1" applyFont="1" applyFill="1" applyBorder="1" applyAlignment="1" applyProtection="1">
      <alignment horizontal="center" vertical="center" wrapText="1" shrinkToFit="1"/>
      <protection locked="0"/>
    </xf>
    <xf numFmtId="0" fontId="52" fillId="33" borderId="10" xfId="102" applyNumberFormat="1" applyFont="1" applyFill="1" applyBorder="1" applyAlignment="1" applyProtection="1">
      <alignment horizontal="center" vertical="center" wrapText="1" shrinkToFit="1"/>
    </xf>
    <xf numFmtId="0" fontId="52" fillId="33" borderId="28" xfId="102" applyNumberFormat="1" applyFont="1" applyFill="1" applyBorder="1" applyAlignment="1" applyProtection="1">
      <alignment horizontal="center" vertical="center" wrapText="1" shrinkToFit="1"/>
    </xf>
    <xf numFmtId="0" fontId="52" fillId="0" borderId="10" xfId="102" applyNumberFormat="1" applyFont="1" applyBorder="1" applyAlignment="1" applyProtection="1">
      <alignment horizontal="center" vertical="center" shrinkToFit="1"/>
      <protection locked="0"/>
    </xf>
    <xf numFmtId="0" fontId="52" fillId="0" borderId="28" xfId="102" applyNumberFormat="1" applyFont="1" applyBorder="1" applyAlignment="1" applyProtection="1">
      <alignment horizontal="center" vertical="center" shrinkToFit="1"/>
      <protection locked="0"/>
    </xf>
    <xf numFmtId="0" fontId="51" fillId="0" borderId="11" xfId="102" applyNumberFormat="1" applyFont="1" applyFill="1" applyBorder="1" applyAlignment="1" applyProtection="1">
      <alignment horizontal="center" vertical="center"/>
      <protection locked="0"/>
    </xf>
    <xf numFmtId="0" fontId="51" fillId="0" borderId="38" xfId="102" applyNumberFormat="1" applyFont="1" applyFill="1" applyBorder="1" applyAlignment="1" applyProtection="1">
      <alignment horizontal="center" vertical="center"/>
      <protection locked="0"/>
    </xf>
    <xf numFmtId="14" fontId="48" fillId="0" borderId="10" xfId="170" applyNumberFormat="1" applyFont="1" applyBorder="1" applyAlignment="1">
      <alignment horizontal="center" vertical="center"/>
    </xf>
    <xf numFmtId="0" fontId="51" fillId="0" borderId="10" xfId="102" applyNumberFormat="1" applyFont="1" applyFill="1" applyBorder="1" applyAlignment="1" applyProtection="1">
      <alignment horizontal="center" vertical="center" shrinkToFit="1"/>
    </xf>
    <xf numFmtId="0" fontId="52" fillId="0" borderId="10" xfId="102" applyNumberFormat="1" applyFont="1" applyFill="1" applyBorder="1" applyAlignment="1" applyProtection="1">
      <alignment horizontal="center" vertical="center" shrinkToFit="1"/>
    </xf>
    <xf numFmtId="0" fontId="52" fillId="0" borderId="10" xfId="102" quotePrefix="1" applyNumberFormat="1" applyFont="1" applyFill="1" applyBorder="1" applyAlignment="1" applyProtection="1">
      <alignment horizontal="center" vertical="center" wrapText="1" shrinkToFit="1"/>
    </xf>
    <xf numFmtId="0" fontId="52" fillId="0" borderId="10" xfId="102" applyNumberFormat="1" applyFont="1" applyBorder="1" applyAlignment="1" applyProtection="1">
      <alignment horizontal="center" vertical="center" shrinkToFit="1"/>
    </xf>
    <xf numFmtId="0" fontId="51" fillId="0" borderId="11" xfId="102" applyNumberFormat="1" applyFont="1" applyFill="1" applyBorder="1" applyAlignment="1" applyProtection="1">
      <alignment horizontal="center" vertical="center"/>
    </xf>
    <xf numFmtId="0" fontId="52" fillId="0" borderId="43" xfId="0" applyFont="1" applyBorder="1" applyAlignment="1">
      <alignment horizontal="center" vertical="center"/>
    </xf>
    <xf numFmtId="0" fontId="51" fillId="0" borderId="43" xfId="0" applyFont="1" applyBorder="1" applyAlignment="1">
      <alignment horizontal="center" vertical="center"/>
    </xf>
    <xf numFmtId="0" fontId="52" fillId="0" borderId="42" xfId="0" applyFont="1" applyBorder="1" applyAlignment="1">
      <alignment horizontal="center" vertical="center"/>
    </xf>
    <xf numFmtId="0" fontId="52" fillId="0" borderId="33" xfId="0" applyFont="1" applyBorder="1" applyAlignment="1">
      <alignment horizontal="center" vertical="center"/>
    </xf>
    <xf numFmtId="0" fontId="51" fillId="0" borderId="24" xfId="102" applyNumberFormat="1" applyFont="1" applyFill="1" applyBorder="1" applyAlignment="1" applyProtection="1">
      <alignment horizontal="center" vertical="center"/>
    </xf>
    <xf numFmtId="0" fontId="51" fillId="0" borderId="27" xfId="102" applyNumberFormat="1" applyFont="1" applyFill="1" applyBorder="1" applyAlignment="1" applyProtection="1">
      <alignment horizontal="center" vertical="center"/>
    </xf>
    <xf numFmtId="0" fontId="51" fillId="40" borderId="24" xfId="102" applyNumberFormat="1" applyFont="1" applyFill="1" applyBorder="1" applyAlignment="1" applyProtection="1">
      <alignment horizontal="center" vertical="center"/>
    </xf>
    <xf numFmtId="0" fontId="53" fillId="40" borderId="12" xfId="171" applyFont="1" applyFill="1" applyBorder="1" applyAlignment="1">
      <alignment horizontal="center" vertical="center"/>
    </xf>
    <xf numFmtId="0" fontId="53" fillId="40" borderId="10" xfId="171" applyFont="1" applyFill="1" applyBorder="1" applyAlignment="1">
      <alignment horizontal="center" vertical="center"/>
    </xf>
    <xf numFmtId="0" fontId="53" fillId="40" borderId="10" xfId="171" applyFont="1" applyFill="1" applyBorder="1" applyAlignment="1">
      <alignment horizontal="center" vertical="center" wrapText="1"/>
    </xf>
    <xf numFmtId="0" fontId="53" fillId="34" borderId="0" xfId="0" applyFont="1" applyFill="1">
      <alignment vertical="center"/>
    </xf>
    <xf numFmtId="0" fontId="45" fillId="34" borderId="0" xfId="169" applyFont="1" applyFill="1" applyAlignment="1">
      <alignment horizontal="center" vertical="center"/>
    </xf>
    <xf numFmtId="0" fontId="61" fillId="47" borderId="24" xfId="171" applyFont="1" applyFill="1" applyBorder="1" applyAlignment="1">
      <alignment horizontal="center" vertical="center"/>
    </xf>
    <xf numFmtId="0" fontId="53" fillId="47" borderId="10" xfId="171" applyFont="1" applyFill="1" applyBorder="1" applyAlignment="1">
      <alignment horizontal="center" vertical="center" wrapText="1"/>
    </xf>
    <xf numFmtId="2" fontId="61" fillId="0" borderId="10" xfId="169" applyNumberFormat="1" applyFont="1" applyBorder="1" applyAlignment="1">
      <alignment horizontal="center" vertical="center"/>
    </xf>
    <xf numFmtId="0" fontId="61" fillId="42" borderId="10" xfId="169" applyFont="1" applyFill="1" applyBorder="1" applyAlignment="1">
      <alignment horizontal="center" vertical="center" wrapText="1"/>
    </xf>
    <xf numFmtId="0" fontId="51" fillId="48" borderId="23" xfId="169" applyFont="1" applyFill="1" applyBorder="1" applyAlignment="1">
      <alignment horizontal="center" vertical="center"/>
    </xf>
    <xf numFmtId="0" fontId="51" fillId="48" borderId="26" xfId="169" applyFont="1" applyFill="1" applyBorder="1" applyAlignment="1">
      <alignment horizontal="center" vertical="center"/>
    </xf>
    <xf numFmtId="0" fontId="51" fillId="48" borderId="10" xfId="169" applyFont="1" applyFill="1" applyBorder="1" applyAlignment="1">
      <alignment horizontal="center" vertical="center"/>
    </xf>
    <xf numFmtId="0" fontId="51" fillId="48" borderId="11" xfId="169" applyFont="1" applyFill="1" applyBorder="1" applyAlignment="1">
      <alignment horizontal="center" vertical="center"/>
    </xf>
    <xf numFmtId="0" fontId="52" fillId="48" borderId="17" xfId="0" applyFont="1" applyFill="1" applyBorder="1" applyAlignment="1">
      <alignment horizontal="center" vertical="center" wrapText="1"/>
    </xf>
    <xf numFmtId="0" fontId="51" fillId="49" borderId="23" xfId="169" applyFont="1" applyFill="1" applyBorder="1" applyAlignment="1">
      <alignment horizontal="center" vertical="center"/>
    </xf>
    <xf numFmtId="0" fontId="51" fillId="49" borderId="10" xfId="169" applyFont="1" applyFill="1" applyBorder="1" applyAlignment="1">
      <alignment horizontal="center" vertical="center"/>
    </xf>
    <xf numFmtId="0" fontId="52" fillId="49" borderId="17" xfId="0" applyFont="1" applyFill="1" applyBorder="1" applyAlignment="1">
      <alignment horizontal="center" vertical="center"/>
    </xf>
    <xf numFmtId="0" fontId="52" fillId="49" borderId="26" xfId="0" applyFont="1" applyFill="1" applyBorder="1" applyAlignment="1">
      <alignment horizontal="center" vertical="center"/>
    </xf>
    <xf numFmtId="0" fontId="51" fillId="49" borderId="10" xfId="0" applyFont="1" applyFill="1" applyBorder="1" applyAlignment="1">
      <alignment horizontal="center" vertical="center"/>
    </xf>
    <xf numFmtId="0" fontId="52" fillId="49" borderId="30" xfId="0" applyFont="1" applyFill="1" applyBorder="1" applyAlignment="1">
      <alignment horizontal="center" vertical="center"/>
    </xf>
    <xf numFmtId="0" fontId="51" fillId="49" borderId="25" xfId="0" applyFont="1" applyFill="1" applyBorder="1" applyAlignment="1">
      <alignment horizontal="center" vertical="center"/>
    </xf>
    <xf numFmtId="0" fontId="52" fillId="50" borderId="28" xfId="169" applyFont="1" applyFill="1" applyBorder="1" applyAlignment="1">
      <alignment horizontal="center" vertical="center"/>
    </xf>
    <xf numFmtId="0" fontId="52" fillId="50" borderId="28" xfId="0" applyFont="1" applyFill="1" applyBorder="1" applyAlignment="1">
      <alignment horizontal="center" vertical="center"/>
    </xf>
    <xf numFmtId="0" fontId="52" fillId="51" borderId="28" xfId="0" applyFont="1" applyFill="1" applyBorder="1" applyAlignment="1">
      <alignment horizontal="center" vertical="center"/>
    </xf>
    <xf numFmtId="0" fontId="52" fillId="51" borderId="39" xfId="0" applyFont="1" applyFill="1" applyBorder="1" applyAlignment="1">
      <alignment horizontal="center" vertical="center"/>
    </xf>
    <xf numFmtId="0" fontId="52" fillId="52" borderId="28" xfId="169" applyFont="1" applyFill="1" applyBorder="1" applyAlignment="1">
      <alignment horizontal="center" vertical="center"/>
    </xf>
    <xf numFmtId="0" fontId="51" fillId="53" borderId="10" xfId="169" applyFont="1" applyFill="1" applyBorder="1" applyAlignment="1">
      <alignment horizontal="center" vertical="center" shrinkToFit="1"/>
    </xf>
    <xf numFmtId="49" fontId="51" fillId="53" borderId="10" xfId="102" applyNumberFormat="1" applyFont="1" applyFill="1" applyBorder="1" applyAlignment="1" applyProtection="1">
      <alignment horizontal="center" vertical="center" shrinkToFit="1"/>
    </xf>
    <xf numFmtId="0" fontId="51" fillId="53" borderId="10" xfId="102" applyNumberFormat="1" applyFont="1" applyFill="1" applyBorder="1" applyAlignment="1" applyProtection="1">
      <alignment horizontal="center" vertical="center" wrapText="1" shrinkToFit="1"/>
    </xf>
    <xf numFmtId="0" fontId="51" fillId="53" borderId="10" xfId="102" applyNumberFormat="1" applyFont="1" applyFill="1" applyBorder="1" applyAlignment="1" applyProtection="1">
      <alignment horizontal="center" vertical="center" shrinkToFit="1"/>
    </xf>
    <xf numFmtId="0" fontId="51" fillId="53" borderId="11" xfId="102" applyNumberFormat="1" applyFont="1" applyFill="1" applyBorder="1" applyAlignment="1" applyProtection="1">
      <alignment horizontal="center" vertical="center"/>
    </xf>
    <xf numFmtId="49" fontId="51" fillId="53" borderId="10" xfId="102" quotePrefix="1" applyNumberFormat="1" applyFont="1" applyFill="1" applyBorder="1" applyAlignment="1" applyProtection="1">
      <alignment horizontal="center" vertical="center" shrinkToFit="1"/>
    </xf>
    <xf numFmtId="0" fontId="52" fillId="49" borderId="17" xfId="0" applyFont="1" applyFill="1" applyBorder="1" applyAlignment="1">
      <alignment horizontal="center" vertical="center" wrapText="1"/>
    </xf>
    <xf numFmtId="49" fontId="51" fillId="0" borderId="28" xfId="102" applyNumberFormat="1" applyFont="1" applyFill="1" applyBorder="1" applyAlignment="1" applyProtection="1">
      <alignment horizontal="center" vertical="center" shrinkToFit="1"/>
      <protection locked="0"/>
    </xf>
    <xf numFmtId="0" fontId="51" fillId="0" borderId="25" xfId="102" applyNumberFormat="1" applyFont="1" applyFill="1" applyBorder="1" applyAlignment="1" applyProtection="1">
      <alignment horizontal="center" vertical="center" shrinkToFit="1"/>
    </xf>
    <xf numFmtId="0" fontId="51" fillId="0" borderId="25" xfId="102" applyNumberFormat="1" applyFont="1" applyFill="1" applyBorder="1" applyAlignment="1" applyProtection="1">
      <alignment horizontal="center" vertical="center" shrinkToFit="1"/>
      <protection locked="0"/>
    </xf>
    <xf numFmtId="0" fontId="51" fillId="0" borderId="39" xfId="102" applyNumberFormat="1" applyFont="1" applyFill="1" applyBorder="1" applyAlignment="1" applyProtection="1">
      <alignment horizontal="center" vertical="center" shrinkToFit="1"/>
      <protection locked="0"/>
    </xf>
    <xf numFmtId="0" fontId="27" fillId="0" borderId="10" xfId="179" applyFont="1" applyFill="1" applyBorder="1" applyAlignment="1" applyProtection="1">
      <alignment vertical="center" wrapText="1"/>
    </xf>
    <xf numFmtId="0" fontId="51" fillId="53" borderId="25" xfId="102" applyNumberFormat="1" applyFont="1" applyFill="1" applyBorder="1" applyAlignment="1" applyProtection="1">
      <alignment horizontal="center" vertical="center" shrinkToFit="1"/>
    </xf>
    <xf numFmtId="0" fontId="64" fillId="0" borderId="10" xfId="177" applyFont="1" applyBorder="1">
      <alignment vertical="center"/>
    </xf>
    <xf numFmtId="0" fontId="0" fillId="0" borderId="0" xfId="0" applyAlignment="1">
      <alignment horizontal="center" vertical="center"/>
    </xf>
    <xf numFmtId="0" fontId="45" fillId="0" borderId="0" xfId="169" applyFont="1" applyAlignment="1">
      <alignment horizontal="center" vertical="center"/>
    </xf>
    <xf numFmtId="0" fontId="51" fillId="0" borderId="15" xfId="169" applyFont="1" applyBorder="1" applyAlignment="1">
      <alignment horizontal="center" vertical="center"/>
    </xf>
    <xf numFmtId="49" fontId="42" fillId="0" borderId="0" xfId="169" applyNumberFormat="1" applyFont="1">
      <alignment vertical="center"/>
    </xf>
    <xf numFmtId="0" fontId="52" fillId="0" borderId="0" xfId="0" applyFont="1" applyBorder="1" applyAlignment="1">
      <alignment horizontal="center" vertical="center"/>
    </xf>
    <xf numFmtId="0" fontId="51" fillId="40" borderId="49" xfId="102" applyNumberFormat="1" applyFont="1" applyFill="1" applyBorder="1" applyAlignment="1" applyProtection="1">
      <alignment horizontal="center" vertical="center"/>
    </xf>
    <xf numFmtId="0" fontId="51" fillId="0" borderId="49" xfId="102" applyNumberFormat="1" applyFont="1" applyFill="1" applyBorder="1" applyAlignment="1" applyProtection="1">
      <alignment horizontal="center" vertical="center"/>
    </xf>
    <xf numFmtId="0" fontId="51" fillId="0" borderId="50" xfId="102" applyNumberFormat="1" applyFont="1" applyFill="1" applyBorder="1" applyAlignment="1" applyProtection="1">
      <alignment horizontal="center" vertical="center"/>
    </xf>
    <xf numFmtId="0" fontId="52" fillId="49" borderId="36" xfId="0" applyFont="1" applyFill="1" applyBorder="1" applyAlignment="1">
      <alignment horizontal="center" vertical="center"/>
    </xf>
    <xf numFmtId="0" fontId="52" fillId="49" borderId="37" xfId="0" applyFont="1" applyFill="1" applyBorder="1" applyAlignment="1">
      <alignment horizontal="center" vertical="center"/>
    </xf>
    <xf numFmtId="0" fontId="52" fillId="36" borderId="44" xfId="0" applyFont="1" applyFill="1" applyBorder="1" applyAlignment="1">
      <alignment horizontal="center" vertical="center" wrapText="1"/>
    </xf>
    <xf numFmtId="0" fontId="52" fillId="36" borderId="32" xfId="0" applyFont="1" applyFill="1" applyBorder="1" applyAlignment="1">
      <alignment horizontal="center" vertical="center" wrapText="1"/>
    </xf>
    <xf numFmtId="0" fontId="52" fillId="36" borderId="45" xfId="0" applyFont="1" applyFill="1" applyBorder="1" applyAlignment="1">
      <alignment horizontal="center" vertical="center" wrapText="1"/>
    </xf>
    <xf numFmtId="0" fontId="52" fillId="36" borderId="37" xfId="0" applyFont="1" applyFill="1" applyBorder="1" applyAlignment="1">
      <alignment horizontal="center" vertical="center" wrapText="1"/>
    </xf>
    <xf numFmtId="0" fontId="61" fillId="47" borderId="46" xfId="171" applyFont="1" applyFill="1" applyBorder="1" applyAlignment="1">
      <alignment horizontal="center" vertical="center"/>
    </xf>
    <xf numFmtId="0" fontId="61" fillId="47" borderId="13" xfId="171" applyFont="1" applyFill="1" applyBorder="1" applyAlignment="1">
      <alignment horizontal="center" vertical="center"/>
    </xf>
    <xf numFmtId="0" fontId="61" fillId="47" borderId="12" xfId="171" applyFont="1" applyFill="1" applyBorder="1" applyAlignment="1">
      <alignment horizontal="center" vertical="center"/>
    </xf>
    <xf numFmtId="0" fontId="52" fillId="48" borderId="17" xfId="169" applyFont="1" applyFill="1" applyBorder="1" applyAlignment="1">
      <alignment horizontal="center" vertical="center"/>
    </xf>
    <xf numFmtId="0" fontId="52" fillId="48" borderId="14" xfId="169" applyFont="1" applyFill="1" applyBorder="1" applyAlignment="1">
      <alignment horizontal="center" vertical="center"/>
    </xf>
    <xf numFmtId="0" fontId="52" fillId="49" borderId="17" xfId="0" applyFont="1" applyFill="1" applyBorder="1" applyAlignment="1">
      <alignment horizontal="center" vertical="center" wrapText="1"/>
    </xf>
    <xf numFmtId="0" fontId="52" fillId="49" borderId="14" xfId="0" applyFont="1" applyFill="1" applyBorder="1" applyAlignment="1">
      <alignment horizontal="center" vertical="center" wrapText="1"/>
    </xf>
    <xf numFmtId="0" fontId="52" fillId="45" borderId="40" xfId="0" applyFont="1" applyFill="1" applyBorder="1" applyAlignment="1">
      <alignment horizontal="center" vertical="center" wrapText="1"/>
    </xf>
    <xf numFmtId="0" fontId="52" fillId="45" borderId="15" xfId="0" applyFont="1" applyFill="1" applyBorder="1" applyAlignment="1">
      <alignment horizontal="center" vertical="center" wrapText="1"/>
    </xf>
    <xf numFmtId="0" fontId="52" fillId="46" borderId="40" xfId="0" applyFont="1" applyFill="1" applyBorder="1" applyAlignment="1">
      <alignment horizontal="center" vertical="center" wrapText="1"/>
    </xf>
    <xf numFmtId="0" fontId="52" fillId="46" borderId="15" xfId="0" applyFont="1" applyFill="1" applyBorder="1" applyAlignment="1">
      <alignment horizontal="center" vertical="center" wrapText="1"/>
    </xf>
    <xf numFmtId="0" fontId="52" fillId="46" borderId="16" xfId="0" applyFont="1" applyFill="1" applyBorder="1" applyAlignment="1">
      <alignment horizontal="center" vertical="center" wrapText="1"/>
    </xf>
    <xf numFmtId="0" fontId="52" fillId="36" borderId="47" xfId="0" applyFont="1" applyFill="1" applyBorder="1" applyAlignment="1">
      <alignment horizontal="center" vertical="center" wrapText="1"/>
    </xf>
    <xf numFmtId="0" fontId="52" fillId="36" borderId="48" xfId="0" applyFont="1" applyFill="1" applyBorder="1" applyAlignment="1">
      <alignment horizontal="center" vertical="center" wrapText="1"/>
    </xf>
    <xf numFmtId="0" fontId="52" fillId="0" borderId="31" xfId="169" applyFont="1" applyBorder="1" applyAlignment="1">
      <alignment horizontal="center" vertical="center"/>
    </xf>
    <xf numFmtId="0" fontId="52" fillId="0" borderId="32" xfId="169" applyFont="1" applyBorder="1" applyAlignment="1">
      <alignment horizontal="center" vertical="center"/>
    </xf>
    <xf numFmtId="0" fontId="52" fillId="48" borderId="17" xfId="169" applyFont="1" applyFill="1" applyBorder="1" applyAlignment="1">
      <alignment horizontal="center" vertical="center" wrapText="1"/>
    </xf>
    <xf numFmtId="0" fontId="52" fillId="49" borderId="17" xfId="169" applyFont="1" applyFill="1" applyBorder="1" applyAlignment="1">
      <alignment horizontal="center" vertical="center" wrapText="1"/>
    </xf>
    <xf numFmtId="0" fontId="52" fillId="49" borderId="14" xfId="169" applyFont="1" applyFill="1" applyBorder="1" applyAlignment="1">
      <alignment horizontal="center" vertical="center"/>
    </xf>
    <xf numFmtId="0" fontId="56" fillId="0" borderId="11" xfId="169" applyFont="1" applyBorder="1" applyAlignment="1">
      <alignment horizontal="center" vertical="center" wrapText="1"/>
    </xf>
    <xf numFmtId="0" fontId="56" fillId="0" borderId="12" xfId="169" applyFont="1" applyBorder="1" applyAlignment="1">
      <alignment horizontal="center" vertical="center" wrapText="1"/>
    </xf>
    <xf numFmtId="0" fontId="51" fillId="49" borderId="17" xfId="169" applyFont="1" applyFill="1" applyBorder="1" applyAlignment="1">
      <alignment horizontal="center" vertical="center"/>
    </xf>
    <xf numFmtId="0" fontId="51" fillId="49" borderId="14" xfId="169" applyFont="1" applyFill="1" applyBorder="1" applyAlignment="1">
      <alignment horizontal="center" vertical="center"/>
    </xf>
    <xf numFmtId="0" fontId="51" fillId="49" borderId="17" xfId="169" applyFont="1" applyFill="1" applyBorder="1" applyAlignment="1">
      <alignment horizontal="center" vertical="center" wrapText="1"/>
    </xf>
    <xf numFmtId="0" fontId="52" fillId="44" borderId="40" xfId="0" applyFont="1" applyFill="1" applyBorder="1" applyAlignment="1">
      <alignment horizontal="center" vertical="center" wrapText="1"/>
    </xf>
    <xf numFmtId="0" fontId="52" fillId="44" borderId="15" xfId="0" applyFont="1" applyFill="1" applyBorder="1" applyAlignment="1">
      <alignment horizontal="center" vertical="center" wrapText="1"/>
    </xf>
    <xf numFmtId="0" fontId="52" fillId="44" borderId="16" xfId="0" applyFont="1" applyFill="1" applyBorder="1" applyAlignment="1">
      <alignment horizontal="center" vertical="center" wrapText="1"/>
    </xf>
    <xf numFmtId="0" fontId="54" fillId="0" borderId="18" xfId="170" applyFont="1" applyBorder="1" applyAlignment="1">
      <alignment horizontal="left" vertical="center" wrapText="1" shrinkToFit="1"/>
    </xf>
    <xf numFmtId="0" fontId="54" fillId="0" borderId="12" xfId="170" applyFont="1" applyBorder="1" applyAlignment="1">
      <alignment horizontal="left" vertical="center" wrapText="1" shrinkToFit="1"/>
    </xf>
    <xf numFmtId="0" fontId="46" fillId="43" borderId="11" xfId="169" applyFont="1" applyFill="1" applyBorder="1" applyAlignment="1">
      <alignment horizontal="center" vertical="center"/>
    </xf>
    <xf numFmtId="0" fontId="46" fillId="43" borderId="13" xfId="169" applyFont="1" applyFill="1" applyBorder="1" applyAlignment="1">
      <alignment horizontal="center" vertical="center"/>
    </xf>
    <xf numFmtId="0" fontId="46" fillId="43" borderId="12" xfId="169" applyFont="1" applyFill="1" applyBorder="1" applyAlignment="1">
      <alignment horizontal="center" vertical="center"/>
    </xf>
    <xf numFmtId="0" fontId="48" fillId="34" borderId="13" xfId="0" applyFont="1" applyFill="1" applyBorder="1" applyAlignment="1">
      <alignment horizontal="center" vertical="center"/>
    </xf>
    <xf numFmtId="0" fontId="48" fillId="34" borderId="12" xfId="0" applyFont="1" applyFill="1" applyBorder="1" applyAlignment="1">
      <alignment horizontal="center" vertical="center"/>
    </xf>
    <xf numFmtId="0" fontId="68" fillId="0" borderId="11" xfId="170" applyFont="1" applyBorder="1" applyAlignment="1">
      <alignment horizontal="center" vertical="center" wrapText="1"/>
    </xf>
    <xf numFmtId="0" fontId="68" fillId="0" borderId="13" xfId="170" applyFont="1" applyBorder="1" applyAlignment="1">
      <alignment horizontal="center" vertical="center" wrapText="1"/>
    </xf>
    <xf numFmtId="0" fontId="68" fillId="0" borderId="12" xfId="170" applyFont="1" applyBorder="1" applyAlignment="1">
      <alignment horizontal="center" vertical="center" wrapText="1"/>
    </xf>
    <xf numFmtId="0" fontId="50" fillId="0" borderId="11" xfId="170" applyFont="1" applyBorder="1" applyAlignment="1">
      <alignment horizontal="left" vertical="center" wrapText="1"/>
    </xf>
    <xf numFmtId="0" fontId="50" fillId="0" borderId="13" xfId="170" applyFont="1" applyBorder="1" applyAlignment="1">
      <alignment horizontal="left" vertical="center" wrapText="1"/>
    </xf>
    <xf numFmtId="0" fontId="50" fillId="0" borderId="12" xfId="170" applyFont="1" applyBorder="1" applyAlignment="1">
      <alignment horizontal="left" vertical="center" wrapText="1"/>
    </xf>
    <xf numFmtId="0" fontId="54" fillId="0" borderId="11" xfId="169" applyFont="1" applyBorder="1" applyAlignment="1">
      <alignment horizontal="center" vertical="center"/>
    </xf>
    <xf numFmtId="0" fontId="54" fillId="0" borderId="29" xfId="169" applyFont="1" applyBorder="1" applyAlignment="1">
      <alignment horizontal="center" vertical="center"/>
    </xf>
    <xf numFmtId="0" fontId="54" fillId="0" borderId="19" xfId="170" applyFont="1" applyBorder="1" applyAlignment="1">
      <alignment horizontal="left" vertical="center" wrapText="1" shrinkToFit="1"/>
    </xf>
    <xf numFmtId="0" fontId="54" fillId="0" borderId="16" xfId="170" applyFont="1" applyBorder="1" applyAlignment="1">
      <alignment horizontal="left" vertical="center" wrapText="1" shrinkToFit="1"/>
    </xf>
    <xf numFmtId="0" fontId="54" fillId="0" borderId="19" xfId="169" applyFont="1" applyBorder="1" applyAlignment="1" applyProtection="1">
      <alignment horizontal="left" vertical="center" wrapText="1" shrinkToFit="1"/>
      <protection locked="0"/>
    </xf>
    <xf numFmtId="0" fontId="54" fillId="0" borderId="16" xfId="169" applyFont="1" applyBorder="1" applyAlignment="1" applyProtection="1">
      <alignment horizontal="left" vertical="center" wrapText="1" shrinkToFit="1"/>
      <protection locked="0"/>
    </xf>
    <xf numFmtId="0" fontId="54" fillId="0" borderId="18" xfId="169" applyFont="1" applyBorder="1" applyAlignment="1" applyProtection="1">
      <alignment horizontal="left" vertical="center" wrapText="1" shrinkToFit="1"/>
      <protection locked="0"/>
    </xf>
    <xf numFmtId="0" fontId="54" fillId="0" borderId="12" xfId="169" applyFont="1" applyBorder="1" applyAlignment="1" applyProtection="1">
      <alignment horizontal="left" vertical="center" wrapText="1" shrinkToFit="1"/>
      <protection locked="0"/>
    </xf>
    <xf numFmtId="0" fontId="47" fillId="39" borderId="34" xfId="169" applyFont="1" applyFill="1" applyBorder="1" applyAlignment="1">
      <alignment horizontal="center" vertical="center"/>
    </xf>
    <xf numFmtId="0" fontId="47" fillId="39" borderId="20" xfId="169" applyFont="1" applyFill="1" applyBorder="1" applyAlignment="1">
      <alignment horizontal="center" vertical="center"/>
    </xf>
    <xf numFmtId="0" fontId="47" fillId="39" borderId="21" xfId="169" applyFont="1" applyFill="1" applyBorder="1" applyAlignment="1">
      <alignment horizontal="center" vertical="center"/>
    </xf>
    <xf numFmtId="0" fontId="56" fillId="0" borderId="23" xfId="169" applyFont="1" applyBorder="1" applyAlignment="1">
      <alignment horizontal="center" vertical="center" wrapText="1"/>
    </xf>
    <xf numFmtId="0" fontId="56" fillId="0" borderId="30" xfId="169" applyFont="1" applyBorder="1" applyAlignment="1">
      <alignment horizontal="center" vertical="center" wrapText="1"/>
    </xf>
    <xf numFmtId="0" fontId="56" fillId="0" borderId="10" xfId="169" applyFont="1" applyBorder="1" applyAlignment="1">
      <alignment horizontal="center" vertical="center" wrapText="1"/>
    </xf>
    <xf numFmtId="0" fontId="56" fillId="0" borderId="25" xfId="169" applyFont="1" applyBorder="1" applyAlignment="1">
      <alignment horizontal="center" vertical="center" wrapText="1"/>
    </xf>
    <xf numFmtId="0" fontId="56" fillId="0" borderId="28" xfId="169" applyFont="1" applyBorder="1" applyAlignment="1">
      <alignment horizontal="center" vertical="center" wrapText="1"/>
    </xf>
    <xf numFmtId="0" fontId="56" fillId="0" borderId="39" xfId="169" applyFont="1" applyBorder="1" applyAlignment="1">
      <alignment horizontal="center" vertical="center" wrapText="1"/>
    </xf>
    <xf numFmtId="0" fontId="32" fillId="0" borderId="35" xfId="177" applyFont="1" applyBorder="1" applyAlignment="1">
      <alignment horizontal="center" vertical="top" wrapText="1"/>
    </xf>
    <xf numFmtId="0" fontId="32" fillId="0" borderId="17" xfId="177" applyFont="1" applyBorder="1" applyAlignment="1">
      <alignment horizontal="center" vertical="top" wrapText="1"/>
    </xf>
    <xf numFmtId="0" fontId="32" fillId="0" borderId="14" xfId="177" applyFont="1" applyBorder="1" applyAlignment="1">
      <alignment horizontal="center" vertical="top" wrapText="1"/>
    </xf>
    <xf numFmtId="0" fontId="67" fillId="0" borderId="35" xfId="177" applyFont="1" applyBorder="1" applyAlignment="1">
      <alignment vertical="center" wrapText="1"/>
    </xf>
    <xf numFmtId="0" fontId="59" fillId="0" borderId="17" xfId="177" applyFont="1" applyBorder="1" applyAlignment="1">
      <alignment vertical="center" wrapText="1"/>
    </xf>
    <xf numFmtId="0" fontId="59" fillId="0" borderId="14" xfId="177" applyFont="1" applyBorder="1" applyAlignment="1">
      <alignment vertical="center" wrapText="1"/>
    </xf>
    <xf numFmtId="0" fontId="61" fillId="0" borderId="10" xfId="169" applyFont="1" applyBorder="1" applyAlignment="1">
      <alignment horizontal="center" vertical="center"/>
    </xf>
    <xf numFmtId="0" fontId="68" fillId="0" borderId="11" xfId="170" applyFont="1" applyBorder="1" applyAlignment="1" applyProtection="1">
      <alignment horizontal="center" vertical="center" wrapText="1"/>
      <protection locked="0"/>
    </xf>
    <xf numFmtId="0" fontId="68" fillId="0" borderId="13" xfId="170" applyFont="1" applyBorder="1" applyAlignment="1" applyProtection="1">
      <alignment horizontal="center" vertical="center" wrapText="1"/>
      <protection locked="0"/>
    </xf>
    <xf numFmtId="0" fontId="68" fillId="0" borderId="12" xfId="170" applyFont="1" applyBorder="1" applyAlignment="1" applyProtection="1">
      <alignment horizontal="center" vertical="center" wrapText="1"/>
      <protection locked="0"/>
    </xf>
  </cellXfs>
  <cellStyles count="180">
    <cellStyle name="20% - アクセント 1" xfId="19" builtinId="30" customBuiltin="1"/>
    <cellStyle name="20% - アクセント 1 2" xfId="44" xr:uid="{00000000-0005-0000-0000-000001000000}"/>
    <cellStyle name="20% - アクセント 2" xfId="23" builtinId="34" customBuiltin="1"/>
    <cellStyle name="20% - アクセント 2 2" xfId="45" xr:uid="{00000000-0005-0000-0000-000003000000}"/>
    <cellStyle name="20% - アクセント 3" xfId="27" builtinId="38" customBuiltin="1"/>
    <cellStyle name="20% - アクセント 3 2" xfId="46" xr:uid="{00000000-0005-0000-0000-000005000000}"/>
    <cellStyle name="20% - アクセント 4" xfId="31" builtinId="42" customBuiltin="1"/>
    <cellStyle name="20% - アクセント 4 2" xfId="47" xr:uid="{00000000-0005-0000-0000-000007000000}"/>
    <cellStyle name="20% - アクセント 5" xfId="35" builtinId="46" customBuiltin="1"/>
    <cellStyle name="20% - アクセント 5 2" xfId="48" xr:uid="{00000000-0005-0000-0000-000009000000}"/>
    <cellStyle name="20% - アクセント 6" xfId="39" builtinId="50" customBuiltin="1"/>
    <cellStyle name="20% - アクセント 6 2" xfId="49" xr:uid="{00000000-0005-0000-0000-00000B000000}"/>
    <cellStyle name="40% - アクセント 1" xfId="20" builtinId="31" customBuiltin="1"/>
    <cellStyle name="40% - アクセント 1 2" xfId="50" xr:uid="{00000000-0005-0000-0000-00000D000000}"/>
    <cellStyle name="40% - アクセント 2" xfId="24" builtinId="35" customBuiltin="1"/>
    <cellStyle name="40% - アクセント 2 2" xfId="51" xr:uid="{00000000-0005-0000-0000-00000F000000}"/>
    <cellStyle name="40% - アクセント 3" xfId="28" builtinId="39" customBuiltin="1"/>
    <cellStyle name="40% - アクセント 3 2" xfId="52" xr:uid="{00000000-0005-0000-0000-000011000000}"/>
    <cellStyle name="40% - アクセント 4" xfId="32" builtinId="43" customBuiltin="1"/>
    <cellStyle name="40% - アクセント 4 2" xfId="53" xr:uid="{00000000-0005-0000-0000-000013000000}"/>
    <cellStyle name="40% - アクセント 5" xfId="36" builtinId="47" customBuiltin="1"/>
    <cellStyle name="40% - アクセント 5 2" xfId="54" xr:uid="{00000000-0005-0000-0000-000015000000}"/>
    <cellStyle name="40% - アクセント 6" xfId="40" builtinId="51" customBuiltin="1"/>
    <cellStyle name="40% - アクセント 6 2" xfId="55" xr:uid="{00000000-0005-0000-0000-000017000000}"/>
    <cellStyle name="60% - アクセント 1" xfId="21" builtinId="32" customBuiltin="1"/>
    <cellStyle name="60% - アクセント 1 2" xfId="56" xr:uid="{00000000-0005-0000-0000-000019000000}"/>
    <cellStyle name="60% - アクセント 2" xfId="25" builtinId="36" customBuiltin="1"/>
    <cellStyle name="60% - アクセント 2 2" xfId="57" xr:uid="{00000000-0005-0000-0000-00001B000000}"/>
    <cellStyle name="60% - アクセント 3" xfId="29" builtinId="40" customBuiltin="1"/>
    <cellStyle name="60% - アクセント 3 2" xfId="58" xr:uid="{00000000-0005-0000-0000-00001D000000}"/>
    <cellStyle name="60% - アクセント 4" xfId="33" builtinId="44" customBuiltin="1"/>
    <cellStyle name="60% - アクセント 4 2" xfId="59" xr:uid="{00000000-0005-0000-0000-00001F000000}"/>
    <cellStyle name="60% - アクセント 5" xfId="37" builtinId="48" customBuiltin="1"/>
    <cellStyle name="60% - アクセント 5 2" xfId="60" xr:uid="{00000000-0005-0000-0000-000021000000}"/>
    <cellStyle name="60% - アクセント 6" xfId="41" builtinId="52" customBuiltin="1"/>
    <cellStyle name="60% - アクセント 6 2" xfId="61" xr:uid="{00000000-0005-0000-0000-000023000000}"/>
    <cellStyle name="アクセント 1" xfId="18" builtinId="29" customBuiltin="1"/>
    <cellStyle name="アクセント 1 2" xfId="62" xr:uid="{00000000-0005-0000-0000-000025000000}"/>
    <cellStyle name="アクセント 2" xfId="22" builtinId="33" customBuiltin="1"/>
    <cellStyle name="アクセント 2 2" xfId="63" xr:uid="{00000000-0005-0000-0000-000027000000}"/>
    <cellStyle name="アクセント 3" xfId="26" builtinId="37" customBuiltin="1"/>
    <cellStyle name="アクセント 3 2" xfId="64" xr:uid="{00000000-0005-0000-0000-000029000000}"/>
    <cellStyle name="アクセント 4" xfId="30" builtinId="41" customBuiltin="1"/>
    <cellStyle name="アクセント 4 2" xfId="65" xr:uid="{00000000-0005-0000-0000-00002B000000}"/>
    <cellStyle name="アクセント 5" xfId="34" builtinId="45" customBuiltin="1"/>
    <cellStyle name="アクセント 5 2" xfId="66" xr:uid="{00000000-0005-0000-0000-00002D000000}"/>
    <cellStyle name="アクセント 6" xfId="38" builtinId="49" customBuiltin="1"/>
    <cellStyle name="アクセント 6 2" xfId="67" xr:uid="{00000000-0005-0000-0000-00002F000000}"/>
    <cellStyle name="タイトル" xfId="1" builtinId="15" customBuiltin="1"/>
    <cellStyle name="タイトル 2" xfId="68" xr:uid="{00000000-0005-0000-0000-000031000000}"/>
    <cellStyle name="チェック セル" xfId="13" builtinId="23" customBuiltin="1"/>
    <cellStyle name="チェック セル 2" xfId="69" xr:uid="{00000000-0005-0000-0000-000033000000}"/>
    <cellStyle name="どちらでもない" xfId="8" builtinId="28" customBuiltin="1"/>
    <cellStyle name="どちらでもない 2" xfId="70" xr:uid="{00000000-0005-0000-0000-000035000000}"/>
    <cellStyle name="パーセント 2" xfId="71" xr:uid="{00000000-0005-0000-0000-000036000000}"/>
    <cellStyle name="パーセント 2 2" xfId="72" xr:uid="{00000000-0005-0000-0000-000037000000}"/>
    <cellStyle name="パーセント 2 2 2" xfId="73" xr:uid="{00000000-0005-0000-0000-000038000000}"/>
    <cellStyle name="パーセント 2 2 2 2" xfId="74" xr:uid="{00000000-0005-0000-0000-000039000000}"/>
    <cellStyle name="パーセント 2 2 2 3" xfId="75" xr:uid="{00000000-0005-0000-0000-00003A000000}"/>
    <cellStyle name="パーセント 2 2 3" xfId="76" xr:uid="{00000000-0005-0000-0000-00003B000000}"/>
    <cellStyle name="パーセント 2 2 3 2" xfId="77" xr:uid="{00000000-0005-0000-0000-00003C000000}"/>
    <cellStyle name="パーセント 2 2 3 3" xfId="78" xr:uid="{00000000-0005-0000-0000-00003D000000}"/>
    <cellStyle name="パーセント 2 2 4" xfId="79" xr:uid="{00000000-0005-0000-0000-00003E000000}"/>
    <cellStyle name="パーセント 2 2 4 2" xfId="80" xr:uid="{00000000-0005-0000-0000-00003F000000}"/>
    <cellStyle name="パーセント 2 2 4 3" xfId="81" xr:uid="{00000000-0005-0000-0000-000040000000}"/>
    <cellStyle name="パーセント 2 2 5" xfId="82" xr:uid="{00000000-0005-0000-0000-000041000000}"/>
    <cellStyle name="パーセント 2 2 6" xfId="83" xr:uid="{00000000-0005-0000-0000-000042000000}"/>
    <cellStyle name="パーセント 2 3" xfId="84" xr:uid="{00000000-0005-0000-0000-000043000000}"/>
    <cellStyle name="パーセント 2 3 2" xfId="85" xr:uid="{00000000-0005-0000-0000-000044000000}"/>
    <cellStyle name="パーセント 2 3 3" xfId="86" xr:uid="{00000000-0005-0000-0000-000045000000}"/>
    <cellStyle name="パーセント 2 4" xfId="87" xr:uid="{00000000-0005-0000-0000-000046000000}"/>
    <cellStyle name="パーセント 2 4 2" xfId="88" xr:uid="{00000000-0005-0000-0000-000047000000}"/>
    <cellStyle name="パーセント 2 4 3" xfId="89" xr:uid="{00000000-0005-0000-0000-000048000000}"/>
    <cellStyle name="パーセント 2 5" xfId="90" xr:uid="{00000000-0005-0000-0000-000049000000}"/>
    <cellStyle name="パーセント 2 5 2" xfId="91" xr:uid="{00000000-0005-0000-0000-00004A000000}"/>
    <cellStyle name="パーセント 2 5 3" xfId="92" xr:uid="{00000000-0005-0000-0000-00004B000000}"/>
    <cellStyle name="パーセント 2 6" xfId="93" xr:uid="{00000000-0005-0000-0000-00004C000000}"/>
    <cellStyle name="パーセント 2 7" xfId="94" xr:uid="{00000000-0005-0000-0000-00004D000000}"/>
    <cellStyle name="ハイパーリンク" xfId="179" builtinId="8"/>
    <cellStyle name="ハイパーリンク 2" xfId="95" xr:uid="{00000000-0005-0000-0000-00004F000000}"/>
    <cellStyle name="ハイパーリンク 3" xfId="96" xr:uid="{00000000-0005-0000-0000-000050000000}"/>
    <cellStyle name="ハイパーリンク 3 2" xfId="178" xr:uid="{21A9C8E1-95DD-423C-BF5B-2468EFE34CF3}"/>
    <cellStyle name="メモ" xfId="15" builtinId="10" customBuiltin="1"/>
    <cellStyle name="メモ 2" xfId="97" xr:uid="{00000000-0005-0000-0000-000052000000}"/>
    <cellStyle name="リンク セル" xfId="12" builtinId="24" customBuiltin="1"/>
    <cellStyle name="リンク セル 2" xfId="98" xr:uid="{00000000-0005-0000-0000-000054000000}"/>
    <cellStyle name="悪い" xfId="7" builtinId="27" customBuiltin="1"/>
    <cellStyle name="悪い 2" xfId="99" xr:uid="{00000000-0005-0000-0000-000056000000}"/>
    <cellStyle name="計算" xfId="11" builtinId="22" customBuiltin="1"/>
    <cellStyle name="計算 2" xfId="100" xr:uid="{00000000-0005-0000-0000-000058000000}"/>
    <cellStyle name="警告文" xfId="14" builtinId="11" customBuiltin="1"/>
    <cellStyle name="警告文 2" xfId="101" xr:uid="{00000000-0005-0000-0000-00005A000000}"/>
    <cellStyle name="桁区切り 2" xfId="102" xr:uid="{00000000-0005-0000-0000-00005C000000}"/>
    <cellStyle name="桁区切り 2 2" xfId="103" xr:uid="{00000000-0005-0000-0000-00005D000000}"/>
    <cellStyle name="桁区切り 3" xfId="104" xr:uid="{00000000-0005-0000-0000-00005E000000}"/>
    <cellStyle name="桁区切り 4" xfId="105" xr:uid="{00000000-0005-0000-0000-00005F000000}"/>
    <cellStyle name="桁区切り 5" xfId="106" xr:uid="{00000000-0005-0000-0000-000060000000}"/>
    <cellStyle name="桁区切り 5 2" xfId="107" xr:uid="{00000000-0005-0000-0000-000061000000}"/>
    <cellStyle name="桁区切り 6" xfId="108" xr:uid="{00000000-0005-0000-0000-000062000000}"/>
    <cellStyle name="桁区切り 6 2" xfId="109" xr:uid="{00000000-0005-0000-0000-000063000000}"/>
    <cellStyle name="見出し 1" xfId="2" builtinId="16" customBuiltin="1"/>
    <cellStyle name="見出し 1 2" xfId="110" xr:uid="{00000000-0005-0000-0000-000065000000}"/>
    <cellStyle name="見出し 2" xfId="3" builtinId="17" customBuiltin="1"/>
    <cellStyle name="見出し 2 2" xfId="111" xr:uid="{00000000-0005-0000-0000-000067000000}"/>
    <cellStyle name="見出し 3" xfId="4" builtinId="18" customBuiltin="1"/>
    <cellStyle name="見出し 3 2" xfId="112" xr:uid="{00000000-0005-0000-0000-000069000000}"/>
    <cellStyle name="見出し 4" xfId="5" builtinId="19" customBuiltin="1"/>
    <cellStyle name="見出し 4 2" xfId="113" xr:uid="{00000000-0005-0000-0000-00006B000000}"/>
    <cellStyle name="集計" xfId="17" builtinId="25" customBuiltin="1"/>
    <cellStyle name="集計 2" xfId="114" xr:uid="{00000000-0005-0000-0000-00006D000000}"/>
    <cellStyle name="出力" xfId="10" builtinId="21" customBuiltin="1"/>
    <cellStyle name="出力 2" xfId="115" xr:uid="{00000000-0005-0000-0000-00006F000000}"/>
    <cellStyle name="説明文" xfId="16" builtinId="53" customBuiltin="1"/>
    <cellStyle name="説明文 2" xfId="116" xr:uid="{00000000-0005-0000-0000-000071000000}"/>
    <cellStyle name="通貨 2" xfId="117" xr:uid="{00000000-0005-0000-0000-000072000000}"/>
    <cellStyle name="入力" xfId="9" builtinId="20" customBuiltin="1"/>
    <cellStyle name="入力 2" xfId="118" xr:uid="{00000000-0005-0000-0000-000074000000}"/>
    <cellStyle name="標準" xfId="0" builtinId="0"/>
    <cellStyle name="標準 2" xfId="43" xr:uid="{00000000-0005-0000-0000-000076000000}"/>
    <cellStyle name="標準 2 2" xfId="42" xr:uid="{00000000-0005-0000-0000-000077000000}"/>
    <cellStyle name="標準 2 2 2" xfId="119" xr:uid="{00000000-0005-0000-0000-000078000000}"/>
    <cellStyle name="標準 2 2 2 2" xfId="120" xr:uid="{00000000-0005-0000-0000-000079000000}"/>
    <cellStyle name="標準 2 2 2 2 2" xfId="121" xr:uid="{00000000-0005-0000-0000-00007A000000}"/>
    <cellStyle name="標準 2 2 2 2 3" xfId="122" xr:uid="{00000000-0005-0000-0000-00007B000000}"/>
    <cellStyle name="標準 2 2 2 3" xfId="123" xr:uid="{00000000-0005-0000-0000-00007C000000}"/>
    <cellStyle name="標準 2 2 2 3 2" xfId="124" xr:uid="{00000000-0005-0000-0000-00007D000000}"/>
    <cellStyle name="標準 2 2 2 3 3" xfId="125" xr:uid="{00000000-0005-0000-0000-00007E000000}"/>
    <cellStyle name="標準 2 2 2 4" xfId="126" xr:uid="{00000000-0005-0000-0000-00007F000000}"/>
    <cellStyle name="標準 2 2 2 4 2" xfId="127" xr:uid="{00000000-0005-0000-0000-000080000000}"/>
    <cellStyle name="標準 2 2 2 4 3" xfId="128" xr:uid="{00000000-0005-0000-0000-000081000000}"/>
    <cellStyle name="標準 2 2 2 5" xfId="129" xr:uid="{00000000-0005-0000-0000-000082000000}"/>
    <cellStyle name="標準 2 2 2 6" xfId="130" xr:uid="{00000000-0005-0000-0000-000083000000}"/>
    <cellStyle name="標準 2 2 3" xfId="131" xr:uid="{00000000-0005-0000-0000-000084000000}"/>
    <cellStyle name="標準 2 2 3 2" xfId="132" xr:uid="{00000000-0005-0000-0000-000085000000}"/>
    <cellStyle name="標準 2 2 3 3" xfId="133" xr:uid="{00000000-0005-0000-0000-000086000000}"/>
    <cellStyle name="標準 2 2 4" xfId="134" xr:uid="{00000000-0005-0000-0000-000087000000}"/>
    <cellStyle name="標準 2 2 4 2" xfId="135" xr:uid="{00000000-0005-0000-0000-000088000000}"/>
    <cellStyle name="標準 2 2 4 3" xfId="136" xr:uid="{00000000-0005-0000-0000-000089000000}"/>
    <cellStyle name="標準 2 2 5" xfId="137" xr:uid="{00000000-0005-0000-0000-00008A000000}"/>
    <cellStyle name="標準 2 2 5 2" xfId="138" xr:uid="{00000000-0005-0000-0000-00008B000000}"/>
    <cellStyle name="標準 2 2 5 3" xfId="139" xr:uid="{00000000-0005-0000-0000-00008C000000}"/>
    <cellStyle name="標準 2 2 5 4" xfId="140" xr:uid="{00000000-0005-0000-0000-00008D000000}"/>
    <cellStyle name="標準 2 2 6" xfId="141" xr:uid="{00000000-0005-0000-0000-00008E000000}"/>
    <cellStyle name="標準 2 2 7" xfId="142" xr:uid="{00000000-0005-0000-0000-00008F000000}"/>
    <cellStyle name="標準 2 3" xfId="143" xr:uid="{00000000-0005-0000-0000-000090000000}"/>
    <cellStyle name="標準 2 4" xfId="144" xr:uid="{00000000-0005-0000-0000-000091000000}"/>
    <cellStyle name="標準 3" xfId="145" xr:uid="{00000000-0005-0000-0000-000092000000}"/>
    <cellStyle name="標準 3 2" xfId="146" xr:uid="{00000000-0005-0000-0000-000093000000}"/>
    <cellStyle name="標準 3 2 2" xfId="147" xr:uid="{00000000-0005-0000-0000-000094000000}"/>
    <cellStyle name="標準 3 2 2 2" xfId="148" xr:uid="{00000000-0005-0000-0000-000095000000}"/>
    <cellStyle name="標準 3 2 2 3" xfId="149" xr:uid="{00000000-0005-0000-0000-000096000000}"/>
    <cellStyle name="標準 3 2 3" xfId="150" xr:uid="{00000000-0005-0000-0000-000097000000}"/>
    <cellStyle name="標準 3 2 3 2" xfId="151" xr:uid="{00000000-0005-0000-0000-000098000000}"/>
    <cellStyle name="標準 3 2 3 3" xfId="152" xr:uid="{00000000-0005-0000-0000-000099000000}"/>
    <cellStyle name="標準 3 2 4" xfId="153" xr:uid="{00000000-0005-0000-0000-00009A000000}"/>
    <cellStyle name="標準 3 2 4 2" xfId="154" xr:uid="{00000000-0005-0000-0000-00009B000000}"/>
    <cellStyle name="標準 3 2 4 3" xfId="155" xr:uid="{00000000-0005-0000-0000-00009C000000}"/>
    <cellStyle name="標準 3 2 5" xfId="156" xr:uid="{00000000-0005-0000-0000-00009D000000}"/>
    <cellStyle name="標準 3 2 6" xfId="157" xr:uid="{00000000-0005-0000-0000-00009E000000}"/>
    <cellStyle name="標準 3 3" xfId="158" xr:uid="{00000000-0005-0000-0000-00009F000000}"/>
    <cellStyle name="標準 3 3 2" xfId="159" xr:uid="{00000000-0005-0000-0000-0000A0000000}"/>
    <cellStyle name="標準 3 3 3" xfId="160" xr:uid="{00000000-0005-0000-0000-0000A1000000}"/>
    <cellStyle name="標準 3 4" xfId="161" xr:uid="{00000000-0005-0000-0000-0000A2000000}"/>
    <cellStyle name="標準 3 4 2" xfId="162" xr:uid="{00000000-0005-0000-0000-0000A3000000}"/>
    <cellStyle name="標準 3 4 3" xfId="163" xr:uid="{00000000-0005-0000-0000-0000A4000000}"/>
    <cellStyle name="標準 3 5" xfId="164" xr:uid="{00000000-0005-0000-0000-0000A5000000}"/>
    <cellStyle name="標準 3 5 2" xfId="165" xr:uid="{00000000-0005-0000-0000-0000A6000000}"/>
    <cellStyle name="標準 3 5 3" xfId="166" xr:uid="{00000000-0005-0000-0000-0000A7000000}"/>
    <cellStyle name="標準 3 6" xfId="167" xr:uid="{00000000-0005-0000-0000-0000A8000000}"/>
    <cellStyle name="標準 3 7" xfId="168" xr:uid="{00000000-0005-0000-0000-0000A9000000}"/>
    <cellStyle name="標準 4" xfId="169" xr:uid="{00000000-0005-0000-0000-0000AA000000}"/>
    <cellStyle name="標準 4 2" xfId="170" xr:uid="{00000000-0005-0000-0000-0000AB000000}"/>
    <cellStyle name="標準 5" xfId="171" xr:uid="{00000000-0005-0000-0000-0000AC000000}"/>
    <cellStyle name="標準 6" xfId="172" xr:uid="{00000000-0005-0000-0000-0000AD000000}"/>
    <cellStyle name="標準 6 2" xfId="173" xr:uid="{00000000-0005-0000-0000-0000AE000000}"/>
    <cellStyle name="標準 7" xfId="174" xr:uid="{00000000-0005-0000-0000-0000AF000000}"/>
    <cellStyle name="標準 7 2" xfId="175" xr:uid="{00000000-0005-0000-0000-0000B0000000}"/>
    <cellStyle name="標準 8" xfId="177" xr:uid="{1DE8D58D-3097-4E7F-A234-42BA46BF8804}"/>
    <cellStyle name="良い" xfId="6" builtinId="26" customBuiltin="1"/>
    <cellStyle name="良い 2" xfId="176" xr:uid="{00000000-0005-0000-0000-0000B2000000}"/>
  </cellStyles>
  <dxfs count="28"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EBF1DE"/>
      <color rgb="FFFDEADA"/>
      <color rgb="FFDBEEF4"/>
      <color rgb="FF93CDDD"/>
      <color rgb="FFF2F2F2"/>
      <color rgb="FFD9D9D9"/>
      <color rgb="FF92CDDC"/>
      <color rgb="FFDAEEF3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584673</xdr:colOff>
      <xdr:row>1</xdr:row>
      <xdr:rowOff>1111022</xdr:rowOff>
    </xdr:from>
    <xdr:to>
      <xdr:col>17</xdr:col>
      <xdr:colOff>65348</xdr:colOff>
      <xdr:row>3</xdr:row>
      <xdr:rowOff>593252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56A62519-65F7-46F0-96EF-FCC4B3B07325}"/>
            </a:ext>
          </a:extLst>
        </xdr:cNvPr>
        <xdr:cNvGrpSpPr/>
      </xdr:nvGrpSpPr>
      <xdr:grpSpPr>
        <a:xfrm>
          <a:off x="37562801" y="1580518"/>
          <a:ext cx="7805006" cy="3286515"/>
          <a:chOff x="24658307" y="547688"/>
          <a:chExt cx="6656676" cy="2663598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2E2D3FF8-C44B-4D3A-9CCD-2A07BF47AF89}"/>
              </a:ext>
            </a:extLst>
          </xdr:cNvPr>
          <xdr:cNvSpPr/>
        </xdr:nvSpPr>
        <xdr:spPr>
          <a:xfrm>
            <a:off x="24658307" y="547688"/>
            <a:ext cx="6656676" cy="2663598"/>
          </a:xfrm>
          <a:prstGeom prst="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6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凡例：</a:t>
            </a:r>
          </a:p>
        </xdr:txBody>
      </xdr:sp>
      <xdr:grpSp>
        <xdr:nvGrpSpPr>
          <xdr:cNvPr id="4" name="グループ化 3">
            <a:extLst>
              <a:ext uri="{FF2B5EF4-FFF2-40B4-BE49-F238E27FC236}">
                <a16:creationId xmlns:a16="http://schemas.microsoft.com/office/drawing/2014/main" id="{8287290D-6665-4CE7-BCED-FDF410DDA6E9}"/>
              </a:ext>
            </a:extLst>
          </xdr:cNvPr>
          <xdr:cNvGrpSpPr/>
        </xdr:nvGrpSpPr>
        <xdr:grpSpPr>
          <a:xfrm>
            <a:off x="25407424" y="849725"/>
            <a:ext cx="5420733" cy="530237"/>
            <a:chOff x="20798072" y="530440"/>
            <a:chExt cx="2538759" cy="323651"/>
          </a:xfrm>
        </xdr:grpSpPr>
        <xdr:sp macro="" textlink="">
          <xdr:nvSpPr>
            <xdr:cNvPr id="13" name="正方形/長方形 12">
              <a:extLst>
                <a:ext uri="{FF2B5EF4-FFF2-40B4-BE49-F238E27FC236}">
                  <a16:creationId xmlns:a16="http://schemas.microsoft.com/office/drawing/2014/main" id="{E833B086-CE42-4C92-A7AA-9AF2ED051923}"/>
                </a:ext>
              </a:extLst>
            </xdr:cNvPr>
            <xdr:cNvSpPr/>
          </xdr:nvSpPr>
          <xdr:spPr>
            <a:xfrm>
              <a:off x="20798072" y="530440"/>
              <a:ext cx="773138" cy="323651"/>
            </a:xfrm>
            <a:prstGeom prst="rect">
              <a:avLst/>
            </a:prstGeom>
            <a:solidFill>
              <a:srgbClr val="FFFF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14" name="正方形/長方形 13">
              <a:extLst>
                <a:ext uri="{FF2B5EF4-FFF2-40B4-BE49-F238E27FC236}">
                  <a16:creationId xmlns:a16="http://schemas.microsoft.com/office/drawing/2014/main" id="{361BF275-6454-4001-837C-89B3265CA56C}"/>
                </a:ext>
              </a:extLst>
            </xdr:cNvPr>
            <xdr:cNvSpPr/>
          </xdr:nvSpPr>
          <xdr:spPr>
            <a:xfrm>
              <a:off x="21750611" y="530440"/>
              <a:ext cx="1586220" cy="323651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FF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6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未入力箇所</a:t>
              </a:r>
            </a:p>
          </xdr:txBody>
        </xdr:sp>
        <xdr:cxnSp macro="">
          <xdr:nvCxnSpPr>
            <xdr:cNvPr id="15" name="直線コネクタ 14">
              <a:extLst>
                <a:ext uri="{FF2B5EF4-FFF2-40B4-BE49-F238E27FC236}">
                  <a16:creationId xmlns:a16="http://schemas.microsoft.com/office/drawing/2014/main" id="{663202F4-A4A3-4822-BF8B-B0E74412F28D}"/>
                </a:ext>
              </a:extLst>
            </xdr:cNvPr>
            <xdr:cNvCxnSpPr>
              <a:stCxn id="13" idx="3"/>
              <a:endCxn id="14" idx="1"/>
            </xdr:cNvCxnSpPr>
          </xdr:nvCxnSpPr>
          <xdr:spPr>
            <a:xfrm>
              <a:off x="21571210" y="692266"/>
              <a:ext cx="179401" cy="0"/>
            </a:xfrm>
            <a:prstGeom prst="line">
              <a:avLst/>
            </a:prstGeom>
            <a:ln>
              <a:solidFill>
                <a:srgbClr val="FFFF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5" name="グループ化 4">
            <a:extLst>
              <a:ext uri="{FF2B5EF4-FFF2-40B4-BE49-F238E27FC236}">
                <a16:creationId xmlns:a16="http://schemas.microsoft.com/office/drawing/2014/main" id="{C90EA167-4BA5-46E4-A269-649D02B6BACC}"/>
              </a:ext>
            </a:extLst>
          </xdr:cNvPr>
          <xdr:cNvGrpSpPr/>
        </xdr:nvGrpSpPr>
        <xdr:grpSpPr>
          <a:xfrm>
            <a:off x="25407429" y="1589912"/>
            <a:ext cx="5420728" cy="530238"/>
            <a:chOff x="20809325" y="534006"/>
            <a:chExt cx="2538601" cy="323652"/>
          </a:xfrm>
        </xdr:grpSpPr>
        <xdr:sp macro="" textlink="">
          <xdr:nvSpPr>
            <xdr:cNvPr id="10" name="正方形/長方形 9">
              <a:extLst>
                <a:ext uri="{FF2B5EF4-FFF2-40B4-BE49-F238E27FC236}">
                  <a16:creationId xmlns:a16="http://schemas.microsoft.com/office/drawing/2014/main" id="{FEC7EB2E-B9E2-4D0F-AEAD-E4292519DFF3}"/>
                </a:ext>
              </a:extLst>
            </xdr:cNvPr>
            <xdr:cNvSpPr/>
          </xdr:nvSpPr>
          <xdr:spPr>
            <a:xfrm>
              <a:off x="20809325" y="534007"/>
              <a:ext cx="773205" cy="323651"/>
            </a:xfrm>
            <a:prstGeom prst="rect">
              <a:avLst/>
            </a:prstGeom>
            <a:solidFill>
              <a:srgbClr val="FFC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11" name="正方形/長方形 10">
              <a:extLst>
                <a:ext uri="{FF2B5EF4-FFF2-40B4-BE49-F238E27FC236}">
                  <a16:creationId xmlns:a16="http://schemas.microsoft.com/office/drawing/2014/main" id="{1FE74EF9-B7E3-4431-B41B-70242347D77D}"/>
                </a:ext>
              </a:extLst>
            </xdr:cNvPr>
            <xdr:cNvSpPr/>
          </xdr:nvSpPr>
          <xdr:spPr>
            <a:xfrm>
              <a:off x="21761803" y="534006"/>
              <a:ext cx="1586123" cy="323652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C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6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型番が重複</a:t>
              </a:r>
            </a:p>
          </xdr:txBody>
        </xdr:sp>
        <xdr:cxnSp macro="">
          <xdr:nvCxnSpPr>
            <xdr:cNvPr id="12" name="直線コネクタ 11">
              <a:extLst>
                <a:ext uri="{FF2B5EF4-FFF2-40B4-BE49-F238E27FC236}">
                  <a16:creationId xmlns:a16="http://schemas.microsoft.com/office/drawing/2014/main" id="{510A009D-FAF2-4C5D-96E6-8E7A30742AC3}"/>
                </a:ext>
              </a:extLst>
            </xdr:cNvPr>
            <xdr:cNvCxnSpPr>
              <a:stCxn id="10" idx="3"/>
              <a:endCxn id="11" idx="1"/>
            </xdr:cNvCxnSpPr>
          </xdr:nvCxnSpPr>
          <xdr:spPr>
            <a:xfrm flipV="1">
              <a:off x="21582530" y="695832"/>
              <a:ext cx="179273" cy="0"/>
            </a:xfrm>
            <a:prstGeom prst="line">
              <a:avLst/>
            </a:prstGeom>
            <a:ln>
              <a:solidFill>
                <a:srgbClr val="FFC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6" name="グループ化 5">
            <a:extLst>
              <a:ext uri="{FF2B5EF4-FFF2-40B4-BE49-F238E27FC236}">
                <a16:creationId xmlns:a16="http://schemas.microsoft.com/office/drawing/2014/main" id="{BC1B521D-E730-431E-8C25-9077172A9C2A}"/>
              </a:ext>
            </a:extLst>
          </xdr:cNvPr>
          <xdr:cNvGrpSpPr/>
        </xdr:nvGrpSpPr>
        <xdr:grpSpPr>
          <a:xfrm>
            <a:off x="25407428" y="2330104"/>
            <a:ext cx="5421852" cy="530237"/>
            <a:chOff x="20809322" y="536487"/>
            <a:chExt cx="2539179" cy="326073"/>
          </a:xfrm>
        </xdr:grpSpPr>
        <xdr:sp macro="" textlink="">
          <xdr:nvSpPr>
            <xdr:cNvPr id="7" name="正方形/長方形 6">
              <a:extLst>
                <a:ext uri="{FF2B5EF4-FFF2-40B4-BE49-F238E27FC236}">
                  <a16:creationId xmlns:a16="http://schemas.microsoft.com/office/drawing/2014/main" id="{A0776FB5-762F-4E49-B93B-898FE2F373B4}"/>
                </a:ext>
              </a:extLst>
            </xdr:cNvPr>
            <xdr:cNvSpPr/>
          </xdr:nvSpPr>
          <xdr:spPr>
            <a:xfrm>
              <a:off x="20809322" y="536487"/>
              <a:ext cx="773205" cy="326073"/>
            </a:xfrm>
            <a:prstGeom prst="rect">
              <a:avLst/>
            </a:prstGeom>
            <a:solidFill>
              <a:srgbClr val="FF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8" name="正方形/長方形 7">
              <a:extLst>
                <a:ext uri="{FF2B5EF4-FFF2-40B4-BE49-F238E27FC236}">
                  <a16:creationId xmlns:a16="http://schemas.microsoft.com/office/drawing/2014/main" id="{B27BAB66-0DB8-44B8-98AC-92AF64DE952C}"/>
                </a:ext>
              </a:extLst>
            </xdr:cNvPr>
            <xdr:cNvSpPr/>
          </xdr:nvSpPr>
          <xdr:spPr>
            <a:xfrm>
              <a:off x="21761821" y="536487"/>
              <a:ext cx="1586680" cy="326073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6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性能値が基準を満たしていない</a:t>
              </a:r>
            </a:p>
          </xdr:txBody>
        </xdr:sp>
        <xdr:cxnSp macro="">
          <xdr:nvCxnSpPr>
            <xdr:cNvPr id="9" name="直線コネクタ 8">
              <a:extLst>
                <a:ext uri="{FF2B5EF4-FFF2-40B4-BE49-F238E27FC236}">
                  <a16:creationId xmlns:a16="http://schemas.microsoft.com/office/drawing/2014/main" id="{E76F8152-69F1-422A-84EE-5BB6F36D1EC4}"/>
                </a:ext>
              </a:extLst>
            </xdr:cNvPr>
            <xdr:cNvCxnSpPr>
              <a:stCxn id="7" idx="3"/>
              <a:endCxn id="8" idx="1"/>
            </xdr:cNvCxnSpPr>
          </xdr:nvCxnSpPr>
          <xdr:spPr>
            <a:xfrm>
              <a:off x="21582527" y="699524"/>
              <a:ext cx="179294" cy="0"/>
            </a:xfrm>
            <a:prstGeom prst="line">
              <a:avLst/>
            </a:prstGeom>
            <a:ln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26</xdr:col>
      <xdr:colOff>1073729</xdr:colOff>
      <xdr:row>1</xdr:row>
      <xdr:rowOff>1162050</xdr:rowOff>
    </xdr:from>
    <xdr:to>
      <xdr:col>43</xdr:col>
      <xdr:colOff>277092</xdr:colOff>
      <xdr:row>3</xdr:row>
      <xdr:rowOff>114072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656068B2-6890-4A60-BC80-3D31F138AD61}"/>
            </a:ext>
          </a:extLst>
        </xdr:cNvPr>
        <xdr:cNvSpPr/>
      </xdr:nvSpPr>
      <xdr:spPr>
        <a:xfrm>
          <a:off x="73481047" y="1629641"/>
          <a:ext cx="18495818" cy="203465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latin typeface="+mn-ea"/>
              <a:ea typeface="+mn-ea"/>
            </a:rPr>
            <a:t>非表示部分</a:t>
          </a:r>
        </a:p>
      </xdr:txBody>
    </xdr:sp>
    <xdr:clientData/>
  </xdr:twoCellAnchor>
  <xdr:twoCellAnchor editAs="oneCell">
    <xdr:from>
      <xdr:col>12</xdr:col>
      <xdr:colOff>12699</xdr:colOff>
      <xdr:row>1</xdr:row>
      <xdr:rowOff>68262</xdr:rowOff>
    </xdr:from>
    <xdr:to>
      <xdr:col>12</xdr:col>
      <xdr:colOff>550372</xdr:colOff>
      <xdr:row>3</xdr:row>
      <xdr:rowOff>1883872</xdr:rowOff>
    </xdr:to>
    <xdr:sp macro="" textlink="">
      <xdr:nvSpPr>
        <xdr:cNvPr id="18" name="右中かっこ 17">
          <a:extLst>
            <a:ext uri="{FF2B5EF4-FFF2-40B4-BE49-F238E27FC236}">
              <a16:creationId xmlns:a16="http://schemas.microsoft.com/office/drawing/2014/main" id="{52AA1B58-2E15-4B67-A298-9E0D3654CC41}"/>
            </a:ext>
          </a:extLst>
        </xdr:cNvPr>
        <xdr:cNvSpPr/>
      </xdr:nvSpPr>
      <xdr:spPr>
        <a:xfrm>
          <a:off x="31618381" y="535853"/>
          <a:ext cx="541483" cy="5664056"/>
        </a:xfrm>
        <a:prstGeom prst="rightBrace">
          <a:avLst>
            <a:gd name="adj1" fmla="val 45299"/>
            <a:gd name="adj2" fmla="val 47793"/>
          </a:avLst>
        </a:prstGeom>
        <a:ln w="444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600">
            <a:latin typeface="+mn-ea"/>
            <a:ea typeface="+mn-ea"/>
          </a:endParaRPr>
        </a:p>
      </xdr:txBody>
    </xdr:sp>
    <xdr:clientData/>
  </xdr:twoCellAnchor>
  <xdr:twoCellAnchor editAs="oneCell">
    <xdr:from>
      <xdr:col>1</xdr:col>
      <xdr:colOff>2008910</xdr:colOff>
      <xdr:row>18</xdr:row>
      <xdr:rowOff>363685</xdr:rowOff>
    </xdr:from>
    <xdr:to>
      <xdr:col>2</xdr:col>
      <xdr:colOff>2180533</xdr:colOff>
      <xdr:row>21</xdr:row>
      <xdr:rowOff>277989</xdr:rowOff>
    </xdr:to>
    <xdr:sp macro="" textlink="">
      <xdr:nvSpPr>
        <xdr:cNvPr id="22" name="吹き出し: 角を丸めた四角形 21">
          <a:extLst>
            <a:ext uri="{FF2B5EF4-FFF2-40B4-BE49-F238E27FC236}">
              <a16:creationId xmlns:a16="http://schemas.microsoft.com/office/drawing/2014/main" id="{6923E29D-B90B-49F7-99F9-305AE6C32103}"/>
            </a:ext>
          </a:extLst>
        </xdr:cNvPr>
        <xdr:cNvSpPr/>
      </xdr:nvSpPr>
      <xdr:spPr>
        <a:xfrm>
          <a:off x="2961410" y="12798140"/>
          <a:ext cx="3225512" cy="1630074"/>
        </a:xfrm>
        <a:prstGeom prst="wedgeRoundRectCallout">
          <a:avLst>
            <a:gd name="adj1" fmla="val -8391"/>
            <a:gd name="adj2" fmla="val -74184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①種別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①種別を選択してください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プルダウンで選択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5</xdr:col>
      <xdr:colOff>0</xdr:colOff>
      <xdr:row>18</xdr:row>
      <xdr:rowOff>12993</xdr:rowOff>
    </xdr:from>
    <xdr:to>
      <xdr:col>7</xdr:col>
      <xdr:colOff>0</xdr:colOff>
      <xdr:row>19</xdr:row>
      <xdr:rowOff>27143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FF71D649-0936-4B6E-8A03-E71B6F2679D4}"/>
            </a:ext>
          </a:extLst>
        </xdr:cNvPr>
        <xdr:cNvSpPr/>
      </xdr:nvSpPr>
      <xdr:spPr>
        <a:xfrm rot="5400000">
          <a:off x="14217272" y="10093131"/>
          <a:ext cx="590730" cy="5299363"/>
        </a:xfrm>
        <a:prstGeom prst="rightBrace">
          <a:avLst>
            <a:gd name="adj1" fmla="val 53633"/>
            <a:gd name="adj2" fmla="val 50401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600">
            <a:latin typeface="+mn-ea"/>
            <a:ea typeface="+mn-ea"/>
          </a:endParaRPr>
        </a:p>
      </xdr:txBody>
    </xdr:sp>
    <xdr:clientData/>
  </xdr:twoCellAnchor>
  <xdr:twoCellAnchor editAs="oneCell">
    <xdr:from>
      <xdr:col>8</xdr:col>
      <xdr:colOff>3838141</xdr:colOff>
      <xdr:row>20</xdr:row>
      <xdr:rowOff>13920</xdr:rowOff>
    </xdr:from>
    <xdr:to>
      <xdr:col>10</xdr:col>
      <xdr:colOff>2298498</xdr:colOff>
      <xdr:row>24</xdr:row>
      <xdr:rowOff>541944</xdr:rowOff>
    </xdr:to>
    <xdr:sp macro="" textlink="">
      <xdr:nvSpPr>
        <xdr:cNvPr id="33" name="吹き出し: 角を丸めた四角形 32">
          <a:extLst>
            <a:ext uri="{FF2B5EF4-FFF2-40B4-BE49-F238E27FC236}">
              <a16:creationId xmlns:a16="http://schemas.microsoft.com/office/drawing/2014/main" id="{73EED76A-586E-4654-B6A2-9D601A5CE7F8}"/>
            </a:ext>
          </a:extLst>
        </xdr:cNvPr>
        <xdr:cNvSpPr/>
      </xdr:nvSpPr>
      <xdr:spPr>
        <a:xfrm>
          <a:off x="23338414" y="13591375"/>
          <a:ext cx="4281921" cy="2808944"/>
        </a:xfrm>
        <a:prstGeom prst="wedgeRoundRectCallout">
          <a:avLst>
            <a:gd name="adj1" fmla="val -25175"/>
            <a:gd name="adj2" fmla="val -93384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④最高出口温度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℃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u="sng">
              <a:solidFill>
                <a:sysClr val="windowText" lastClr="000000"/>
              </a:solidFill>
              <a:latin typeface="+mn-ea"/>
              <a:ea typeface="+mn-ea"/>
            </a:rPr>
            <a:t>④</a:t>
          </a:r>
          <a:r>
            <a:rPr kumimoji="1" lang="ja-JP" altLang="ja-JP" sz="1600" b="1" u="sng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最高出口温度を整数で入力してください</a:t>
          </a:r>
          <a:endParaRPr kumimoji="1" lang="en-US" altLang="ja-JP" sz="1600" b="1" u="sng">
            <a:solidFill>
              <a:sysClr val="windowText" lastClr="000000"/>
            </a:solidFill>
            <a:effectLst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0" u="non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カタログ</a:t>
          </a:r>
          <a:r>
            <a:rPr kumimoji="1" lang="en-US" altLang="ja-JP" sz="1600" b="0" u="non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(</a:t>
          </a:r>
          <a:r>
            <a:rPr kumimoji="1" lang="ja-JP" altLang="en-US" sz="1600" b="0" u="non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仕様書</a:t>
          </a:r>
          <a:r>
            <a:rPr kumimoji="1" lang="en-US" altLang="ja-JP" sz="1600" b="0" u="non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)</a:t>
          </a:r>
          <a:r>
            <a:rPr kumimoji="1" lang="ja-JP" altLang="en-US" sz="1600" b="0" u="non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記載の値を入力</a:t>
          </a:r>
          <a:endParaRPr kumimoji="1" lang="en-US" altLang="ja-JP" sz="1600" b="0" u="none">
            <a:solidFill>
              <a:sysClr val="windowText" lastClr="000000"/>
            </a:solidFill>
            <a:effectLst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600" b="1">
            <a:solidFill>
              <a:sysClr val="windowText" lastClr="000000"/>
            </a:solidFill>
            <a:effectLst/>
            <a:latin typeface="+mn-ea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1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※</a:t>
          </a:r>
          <a:r>
            <a:rPr kumimoji="1" lang="ja-JP" altLang="ja-JP" sz="1600" b="1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循環加温ヒートポンプの場合、</a:t>
          </a:r>
          <a:r>
            <a:rPr kumimoji="1" lang="en-US" altLang="ja-JP" sz="1600" b="1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60</a:t>
          </a:r>
          <a:r>
            <a:rPr kumimoji="1" lang="ja-JP" altLang="ja-JP" sz="1600" b="1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℃以上であること</a:t>
          </a:r>
          <a:r>
            <a:rPr kumimoji="1" lang="ja-JP" altLang="en-US" sz="1600" b="1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をご確認ください</a:t>
          </a:r>
          <a:endParaRPr kumimoji="1" lang="ja-JP" altLang="en-US" sz="1600" b="1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10</xdr:col>
      <xdr:colOff>3844637</xdr:colOff>
      <xdr:row>18</xdr:row>
      <xdr:rowOff>19486</xdr:rowOff>
    </xdr:from>
    <xdr:to>
      <xdr:col>13</xdr:col>
      <xdr:colOff>-1</xdr:colOff>
      <xdr:row>19</xdr:row>
      <xdr:rowOff>38716</xdr:rowOff>
    </xdr:to>
    <xdr:sp macro="" textlink="">
      <xdr:nvSpPr>
        <xdr:cNvPr id="34" name="右中かっこ 33">
          <a:extLst>
            <a:ext uri="{FF2B5EF4-FFF2-40B4-BE49-F238E27FC236}">
              <a16:creationId xmlns:a16="http://schemas.microsoft.com/office/drawing/2014/main" id="{3152C74E-E906-44C5-9855-CBBC701ECF1F}"/>
            </a:ext>
          </a:extLst>
        </xdr:cNvPr>
        <xdr:cNvSpPr/>
      </xdr:nvSpPr>
      <xdr:spPr>
        <a:xfrm rot="5400000">
          <a:off x="31561431" y="10056329"/>
          <a:ext cx="590730" cy="5385954"/>
        </a:xfrm>
        <a:prstGeom prst="rightBrace">
          <a:avLst>
            <a:gd name="adj1" fmla="val 53633"/>
            <a:gd name="adj2" fmla="val 50401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600">
            <a:latin typeface="+mn-ea"/>
            <a:ea typeface="+mn-ea"/>
          </a:endParaRPr>
        </a:p>
      </xdr:txBody>
    </xdr:sp>
    <xdr:clientData/>
  </xdr:twoCellAnchor>
  <xdr:twoCellAnchor editAs="oneCell">
    <xdr:from>
      <xdr:col>14</xdr:col>
      <xdr:colOff>34636</xdr:colOff>
      <xdr:row>16</xdr:row>
      <xdr:rowOff>8661</xdr:rowOff>
    </xdr:from>
    <xdr:to>
      <xdr:col>16</xdr:col>
      <xdr:colOff>50684</xdr:colOff>
      <xdr:row>17</xdr:row>
      <xdr:rowOff>29161</xdr:rowOff>
    </xdr:to>
    <xdr:sp macro="" textlink="">
      <xdr:nvSpPr>
        <xdr:cNvPr id="35" name="右中かっこ 34">
          <a:extLst>
            <a:ext uri="{FF2B5EF4-FFF2-40B4-BE49-F238E27FC236}">
              <a16:creationId xmlns:a16="http://schemas.microsoft.com/office/drawing/2014/main" id="{06045DA9-92B5-4C03-AB68-B144C252B609}"/>
            </a:ext>
          </a:extLst>
        </xdr:cNvPr>
        <xdr:cNvSpPr/>
      </xdr:nvSpPr>
      <xdr:spPr>
        <a:xfrm rot="5400000">
          <a:off x="40843976" y="8902503"/>
          <a:ext cx="590730" cy="5385955"/>
        </a:xfrm>
        <a:prstGeom prst="rightBrace">
          <a:avLst>
            <a:gd name="adj1" fmla="val 53633"/>
            <a:gd name="adj2" fmla="val 50401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600">
            <a:latin typeface="+mn-ea"/>
            <a:ea typeface="+mn-ea"/>
          </a:endParaRPr>
        </a:p>
      </xdr:txBody>
    </xdr:sp>
    <xdr:clientData/>
  </xdr:twoCellAnchor>
  <xdr:twoCellAnchor editAs="oneCell">
    <xdr:from>
      <xdr:col>17</xdr:col>
      <xdr:colOff>34635</xdr:colOff>
      <xdr:row>18</xdr:row>
      <xdr:rowOff>17320</xdr:rowOff>
    </xdr:from>
    <xdr:to>
      <xdr:col>19</xdr:col>
      <xdr:colOff>58238</xdr:colOff>
      <xdr:row>18</xdr:row>
      <xdr:rowOff>513263</xdr:rowOff>
    </xdr:to>
    <xdr:sp macro="" textlink="">
      <xdr:nvSpPr>
        <xdr:cNvPr id="36" name="右中かっこ 35">
          <a:extLst>
            <a:ext uri="{FF2B5EF4-FFF2-40B4-BE49-F238E27FC236}">
              <a16:creationId xmlns:a16="http://schemas.microsoft.com/office/drawing/2014/main" id="{C0B7370F-1002-4E4E-AF97-85A7E6260A76}"/>
            </a:ext>
          </a:extLst>
        </xdr:cNvPr>
        <xdr:cNvSpPr/>
      </xdr:nvSpPr>
      <xdr:spPr>
        <a:xfrm rot="5400000">
          <a:off x="50121292" y="10007436"/>
          <a:ext cx="499753" cy="5388431"/>
        </a:xfrm>
        <a:prstGeom prst="rightBrace">
          <a:avLst>
            <a:gd name="adj1" fmla="val 53633"/>
            <a:gd name="adj2" fmla="val 50746"/>
          </a:avLst>
        </a:prstGeom>
        <a:ln w="444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600">
            <a:latin typeface="+mn-ea"/>
            <a:ea typeface="+mn-ea"/>
          </a:endParaRPr>
        </a:p>
      </xdr:txBody>
    </xdr:sp>
    <xdr:clientData/>
  </xdr:twoCellAnchor>
  <xdr:twoCellAnchor editAs="oneCell">
    <xdr:from>
      <xdr:col>11</xdr:col>
      <xdr:colOff>225135</xdr:colOff>
      <xdr:row>20</xdr:row>
      <xdr:rowOff>106077</xdr:rowOff>
    </xdr:from>
    <xdr:to>
      <xdr:col>13</xdr:col>
      <xdr:colOff>10862</xdr:colOff>
      <xdr:row>25</xdr:row>
      <xdr:rowOff>22026</xdr:rowOff>
    </xdr:to>
    <xdr:sp macro="" textlink="">
      <xdr:nvSpPr>
        <xdr:cNvPr id="37" name="吹き出し: 角を丸めた四角形 36">
          <a:extLst>
            <a:ext uri="{FF2B5EF4-FFF2-40B4-BE49-F238E27FC236}">
              <a16:creationId xmlns:a16="http://schemas.microsoft.com/office/drawing/2014/main" id="{21408A31-8641-40DB-89A6-1BCE93034241}"/>
            </a:ext>
          </a:extLst>
        </xdr:cNvPr>
        <xdr:cNvSpPr/>
      </xdr:nvSpPr>
      <xdr:spPr>
        <a:xfrm>
          <a:off x="28419135" y="13614259"/>
          <a:ext cx="4602029" cy="2756766"/>
        </a:xfrm>
        <a:prstGeom prst="wedgeRoundRectCallout">
          <a:avLst>
            <a:gd name="adj1" fmla="val -2951"/>
            <a:gd name="adj2" fmla="val -70213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⑤</a:t>
          </a:r>
          <a:r>
            <a:rPr kumimoji="1" lang="ja-JP" altLang="ja-JP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加熱能力</a:t>
          </a:r>
          <a:r>
            <a:rPr kumimoji="1" lang="en-US" altLang="ja-JP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(kW)</a:t>
          </a:r>
          <a:r>
            <a:rPr kumimoji="1" lang="ja-JP" altLang="en-US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　⑥消費電力</a:t>
          </a:r>
          <a:r>
            <a:rPr kumimoji="1" lang="en-US" altLang="ja-JP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(kW)</a:t>
          </a:r>
          <a:r>
            <a:rPr kumimoji="1" lang="ja-JP" altLang="ja-JP" sz="1600" b="1">
              <a:solidFill>
                <a:schemeClr val="lt1"/>
              </a:solidFill>
              <a:effectLst/>
              <a:latin typeface="+mn-ea"/>
              <a:ea typeface="+mn-ea"/>
              <a:cs typeface="+mn-cs"/>
            </a:rPr>
            <a:t>）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⑤加熱能力を入力してください</a:t>
          </a:r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記載の値を入力　単位：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kW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⑥消費電力を入力してください</a:t>
          </a:r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記載の値を入力　単位：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kW</a:t>
          </a:r>
          <a:endParaRPr kumimoji="1" lang="ja-JP" altLang="en-US" sz="1600" b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14</xdr:col>
      <xdr:colOff>332220</xdr:colOff>
      <xdr:row>18</xdr:row>
      <xdr:rowOff>11834</xdr:rowOff>
    </xdr:from>
    <xdr:to>
      <xdr:col>15</xdr:col>
      <xdr:colOff>2235316</xdr:colOff>
      <xdr:row>23</xdr:row>
      <xdr:rowOff>22167</xdr:rowOff>
    </xdr:to>
    <xdr:sp macro="" textlink="">
      <xdr:nvSpPr>
        <xdr:cNvPr id="40" name="吹き出し: 角を丸めた四角形 39">
          <a:extLst>
            <a:ext uri="{FF2B5EF4-FFF2-40B4-BE49-F238E27FC236}">
              <a16:creationId xmlns:a16="http://schemas.microsoft.com/office/drawing/2014/main" id="{E159CD28-A5BF-49BD-AB16-6B6CD0CBA883}"/>
            </a:ext>
          </a:extLst>
        </xdr:cNvPr>
        <xdr:cNvSpPr/>
      </xdr:nvSpPr>
      <xdr:spPr>
        <a:xfrm>
          <a:off x="38743947" y="12446289"/>
          <a:ext cx="4586144" cy="2874818"/>
        </a:xfrm>
        <a:prstGeom prst="wedgeRoundRectCallout">
          <a:avLst>
            <a:gd name="adj1" fmla="val 358"/>
            <a:gd name="adj2" fmla="val -66356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※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⑪で夏期を選択した場合</a:t>
          </a:r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⑦</a:t>
          </a:r>
          <a:r>
            <a:rPr kumimoji="1" lang="ja-JP" altLang="ja-JP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加熱能力</a:t>
          </a:r>
          <a:r>
            <a:rPr kumimoji="1" lang="en-US" altLang="ja-JP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(kW)</a:t>
          </a:r>
          <a:r>
            <a:rPr kumimoji="1" lang="ja-JP" altLang="en-US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　⑧消費電力</a:t>
          </a:r>
          <a:r>
            <a:rPr kumimoji="1" lang="en-US" altLang="ja-JP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(kW)</a:t>
          </a:r>
          <a:r>
            <a:rPr kumimoji="1" lang="ja-JP" altLang="ja-JP" sz="1600" b="1">
              <a:solidFill>
                <a:schemeClr val="lt1"/>
              </a:solidFill>
              <a:effectLst/>
              <a:latin typeface="+mn-ea"/>
              <a:ea typeface="+mn-ea"/>
              <a:cs typeface="+mn-cs"/>
            </a:rPr>
            <a:t>）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⑦加熱能力を入力してください</a:t>
          </a: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記載の値を入力　単位：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kW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⑧消費電力を入力してください</a:t>
          </a:r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記載の値を入力　単位：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kW</a:t>
          </a:r>
          <a:endParaRPr kumimoji="1" lang="ja-JP" altLang="en-US" sz="1600" b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18</xdr:col>
      <xdr:colOff>2278117</xdr:colOff>
      <xdr:row>19</xdr:row>
      <xdr:rowOff>388794</xdr:rowOff>
    </xdr:from>
    <xdr:to>
      <xdr:col>22</xdr:col>
      <xdr:colOff>409975</xdr:colOff>
      <xdr:row>27</xdr:row>
      <xdr:rowOff>126309</xdr:rowOff>
    </xdr:to>
    <xdr:sp macro="" textlink="">
      <xdr:nvSpPr>
        <xdr:cNvPr id="42" name="吹き出し: 角を丸めた四角形 41">
          <a:extLst>
            <a:ext uri="{FF2B5EF4-FFF2-40B4-BE49-F238E27FC236}">
              <a16:creationId xmlns:a16="http://schemas.microsoft.com/office/drawing/2014/main" id="{CFE344D0-F493-4275-AB18-BD02DB40AB4E}"/>
            </a:ext>
          </a:extLst>
        </xdr:cNvPr>
        <xdr:cNvSpPr/>
      </xdr:nvSpPr>
      <xdr:spPr>
        <a:xfrm>
          <a:off x="49480553" y="13328939"/>
          <a:ext cx="5819861" cy="4276726"/>
        </a:xfrm>
        <a:prstGeom prst="wedgeRoundRectCallout">
          <a:avLst>
            <a:gd name="adj1" fmla="val -30111"/>
            <a:gd name="adj2" fmla="val -73556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⑪申請区分</a:t>
          </a:r>
          <a:r>
            <a:rPr kumimoji="1" lang="ja-JP" altLang="ja-JP" sz="1600" b="1">
              <a:solidFill>
                <a:schemeClr val="lt1"/>
              </a:solidFill>
              <a:effectLst/>
              <a:latin typeface="+mn-ea"/>
              <a:ea typeface="+mn-ea"/>
              <a:cs typeface="+mn-cs"/>
            </a:rPr>
            <a:t>）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⑪申請する型番の区分を選択してください</a:t>
          </a:r>
          <a:endParaRPr kumimoji="1" lang="en-US" altLang="ja-JP" sz="1600" b="1" u="sng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プルダウンで選択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・「中間期」を選択した場合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⇒　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L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列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M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列「中間期」情報のみを入力</a:t>
          </a: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・「夏期」を選択した場合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⇒　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L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列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M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列「中間期」　＆　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O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列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P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列「夏期」　の情報を入力</a:t>
          </a: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・「冬期」を選択した場合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⇒　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L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列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M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列「中間期」　＆　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R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列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S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列「冬期」　の情報を入力</a:t>
          </a:r>
        </a:p>
      </xdr:txBody>
    </xdr:sp>
    <xdr:clientData/>
  </xdr:twoCellAnchor>
  <xdr:twoCellAnchor editAs="oneCell">
    <xdr:from>
      <xdr:col>17</xdr:col>
      <xdr:colOff>190499</xdr:colOff>
      <xdr:row>20</xdr:row>
      <xdr:rowOff>6414</xdr:rowOff>
    </xdr:from>
    <xdr:to>
      <xdr:col>18</xdr:col>
      <xdr:colOff>2159691</xdr:colOff>
      <xdr:row>25</xdr:row>
      <xdr:rowOff>152400</xdr:rowOff>
    </xdr:to>
    <xdr:sp macro="" textlink="">
      <xdr:nvSpPr>
        <xdr:cNvPr id="43" name="吹き出し: 角を丸めた四角形 42">
          <a:extLst>
            <a:ext uri="{FF2B5EF4-FFF2-40B4-BE49-F238E27FC236}">
              <a16:creationId xmlns:a16="http://schemas.microsoft.com/office/drawing/2014/main" id="{5673066C-CFD3-4DD8-883B-03D194E270D0}"/>
            </a:ext>
          </a:extLst>
        </xdr:cNvPr>
        <xdr:cNvSpPr/>
      </xdr:nvSpPr>
      <xdr:spPr>
        <a:xfrm>
          <a:off x="44982244" y="13514596"/>
          <a:ext cx="4384964" cy="2986168"/>
        </a:xfrm>
        <a:prstGeom prst="wedgeRoundRectCallout">
          <a:avLst>
            <a:gd name="adj1" fmla="val 1045"/>
            <a:gd name="adj2" fmla="val -69000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※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⑪で冬期を選択した場合</a:t>
          </a:r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⑨</a:t>
          </a:r>
          <a:r>
            <a:rPr kumimoji="1" lang="ja-JP" altLang="ja-JP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加熱能力</a:t>
          </a:r>
          <a:r>
            <a:rPr kumimoji="1" lang="en-US" altLang="ja-JP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(kW)</a:t>
          </a:r>
          <a:r>
            <a:rPr kumimoji="1" lang="ja-JP" altLang="en-US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　⑩消費電力</a:t>
          </a:r>
          <a:r>
            <a:rPr kumimoji="1" lang="en-US" altLang="ja-JP" sz="16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(kW)</a:t>
          </a:r>
          <a:r>
            <a:rPr kumimoji="1" lang="ja-JP" altLang="ja-JP" sz="1600" b="1">
              <a:solidFill>
                <a:schemeClr val="lt1"/>
              </a:solidFill>
              <a:effectLst/>
              <a:latin typeface="+mn-ea"/>
              <a:ea typeface="+mn-ea"/>
              <a:cs typeface="+mn-cs"/>
            </a:rPr>
            <a:t>）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⑨加熱能力を入力してください</a:t>
          </a: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記載の値を入力　単位：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kW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n-ea"/>
              <a:ea typeface="+mn-ea"/>
            </a:rPr>
            <a:t>⑩消費電力を入力してください</a:t>
          </a:r>
          <a:endParaRPr kumimoji="1" lang="en-US" altLang="ja-JP" sz="1600" b="1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カタログ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仕様書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>
              <a:solidFill>
                <a:srgbClr val="000000"/>
              </a:solidFill>
              <a:latin typeface="+mn-ea"/>
              <a:ea typeface="+mn-ea"/>
            </a:rPr>
            <a:t>記載の値を入力　単位：</a:t>
          </a:r>
          <a:r>
            <a:rPr kumimoji="1" lang="en-US" altLang="ja-JP" sz="1600" b="0">
              <a:solidFill>
                <a:srgbClr val="000000"/>
              </a:solidFill>
              <a:latin typeface="+mn-ea"/>
              <a:ea typeface="+mn-ea"/>
            </a:rPr>
            <a:t>kW</a:t>
          </a:r>
          <a:endParaRPr kumimoji="1" lang="ja-JP" altLang="en-US" sz="1600" b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5</xdr:col>
      <xdr:colOff>407432</xdr:colOff>
      <xdr:row>20</xdr:row>
      <xdr:rowOff>45032</xdr:rowOff>
    </xdr:from>
    <xdr:to>
      <xdr:col>6</xdr:col>
      <xdr:colOff>2980633</xdr:colOff>
      <xdr:row>26</xdr:row>
      <xdr:rowOff>26385</xdr:rowOff>
    </xdr:to>
    <xdr:sp macro="" textlink="">
      <xdr:nvSpPr>
        <xdr:cNvPr id="38" name="吹き出し: 角を丸めた四角形 37">
          <a:extLst>
            <a:ext uri="{FF2B5EF4-FFF2-40B4-BE49-F238E27FC236}">
              <a16:creationId xmlns:a16="http://schemas.microsoft.com/office/drawing/2014/main" id="{C8D80DB3-7F09-449E-9D4F-0F37CCA33224}"/>
            </a:ext>
          </a:extLst>
        </xdr:cNvPr>
        <xdr:cNvSpPr/>
      </xdr:nvSpPr>
      <xdr:spPr>
        <a:xfrm>
          <a:off x="11265932" y="13622487"/>
          <a:ext cx="5830289" cy="3415433"/>
        </a:xfrm>
        <a:prstGeom prst="wedgeRoundRectCallout">
          <a:avLst>
            <a:gd name="adj1" fmla="val -1637"/>
            <a:gd name="adj2" fmla="val -64358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　②製品名　③型番　</a:t>
          </a:r>
          <a:r>
            <a:rPr kumimoji="1" lang="en-US" altLang="ja-JP" sz="1600" b="1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】</a:t>
          </a:r>
          <a:endParaRPr kumimoji="1" lang="en-US" altLang="ja-JP" sz="1600">
            <a:solidFill>
              <a:srgbClr val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endParaRPr kumimoji="1" lang="en-US" altLang="ja-JP" sz="1600" b="1" u="sng">
            <a:solidFill>
              <a:srgbClr val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②製品名を入力してください</a:t>
          </a:r>
          <a:endParaRPr kumimoji="1" lang="en-US" altLang="ja-JP" sz="1600" b="1" u="sng">
            <a:solidFill>
              <a:srgbClr val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 b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カタログ</a:t>
          </a:r>
          <a:r>
            <a:rPr kumimoji="1" lang="en-US" altLang="ja-JP" sz="1600" b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(</a:t>
          </a:r>
          <a:r>
            <a:rPr kumimoji="1" lang="ja-JP" altLang="en-US" sz="1600" b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仕様書</a:t>
          </a:r>
          <a:r>
            <a:rPr kumimoji="1" lang="en-US" altLang="ja-JP" sz="1600" b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)</a:t>
          </a:r>
          <a:r>
            <a:rPr kumimoji="1" lang="ja-JP" altLang="en-US" sz="1600" b="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記載の製品名を入力</a:t>
          </a:r>
          <a:endParaRPr kumimoji="1" lang="en-US" altLang="ja-JP" sz="1600" b="0">
            <a:solidFill>
              <a:srgbClr val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endParaRPr kumimoji="1" lang="en-US" altLang="ja-JP" sz="1600" b="0">
            <a:solidFill>
              <a:srgbClr val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③型番を入力してください</a:t>
          </a:r>
          <a:endParaRPr kumimoji="1" lang="en-US" altLang="ja-JP" sz="1600" b="1" u="sng">
            <a:solidFill>
              <a:srgbClr val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カタログ</a:t>
          </a:r>
          <a:r>
            <a:rPr kumimoji="1" lang="en-US" altLang="ja-JP" sz="1600" b="0" u="none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仕様書</a:t>
          </a:r>
          <a:r>
            <a:rPr kumimoji="1" lang="en-US" altLang="ja-JP" sz="1600" b="0" u="none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に記載の型番を入力</a:t>
          </a:r>
          <a:endParaRPr kumimoji="1" lang="en-US" altLang="ja-JP" sz="1600" b="0" u="none">
            <a:solidFill>
              <a:srgbClr val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ワイルドカード「■」を用いる場合、</a:t>
          </a:r>
          <a:endParaRPr kumimoji="1" lang="en-US" altLang="ja-JP" sz="1600" b="0" u="none">
            <a:solidFill>
              <a:srgbClr val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ワイルドカードの内訳一覧に、枝番の情報を入力</a:t>
          </a:r>
          <a:r>
            <a:rPr kumimoji="1" lang="en-US" altLang="ja-JP" sz="1600" b="1" u="none" baseline="0">
              <a:solidFill>
                <a:srgbClr val="0000CC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 </a:t>
          </a:r>
          <a:endParaRPr kumimoji="1" lang="en-US" altLang="ja-JP" sz="1600" b="1" u="sng">
            <a:solidFill>
              <a:srgbClr val="00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 editAs="oneCell">
    <xdr:from>
      <xdr:col>5</xdr:col>
      <xdr:colOff>88125</xdr:colOff>
      <xdr:row>26</xdr:row>
      <xdr:rowOff>201615</xdr:rowOff>
    </xdr:from>
    <xdr:to>
      <xdr:col>7</xdr:col>
      <xdr:colOff>143</xdr:colOff>
      <xdr:row>30</xdr:row>
      <xdr:rowOff>67371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3DEC9132-74DA-4584-B334-A09C8E2AED44}"/>
            </a:ext>
          </a:extLst>
        </xdr:cNvPr>
        <xdr:cNvSpPr/>
      </xdr:nvSpPr>
      <xdr:spPr>
        <a:xfrm>
          <a:off x="10946625" y="17208070"/>
          <a:ext cx="6423654" cy="2150486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r>
            <a:rPr kumimoji="1" lang="ja-JP" altLang="en-US" sz="1600" b="1" u="sng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◆型番の重複について◆</a:t>
          </a:r>
          <a:endParaRPr kumimoji="1" lang="en-US" altLang="ja-JP" sz="1600" b="1" u="sng">
            <a:solidFill>
              <a:srgbClr val="FF0000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endParaRPr kumimoji="1" lang="en-US" altLang="ja-JP" sz="1600" b="1">
            <a:solidFill>
              <a:srgbClr val="FF0000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kumimoji="1" lang="ja-JP" altLang="en-US" sz="1600" b="0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登録型番</a:t>
          </a:r>
          <a:r>
            <a:rPr kumimoji="1" lang="ja-JP" altLang="ja-JP" sz="1600" b="0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が</a:t>
          </a:r>
          <a:r>
            <a:rPr kumimoji="1" lang="ja-JP" altLang="en-US" sz="1600" b="0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重複している場合は、セルが</a:t>
          </a:r>
          <a:r>
            <a:rPr kumimoji="1" lang="ja-JP" altLang="ja-JP" sz="1600" b="0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オレンジ色</a:t>
          </a:r>
          <a:r>
            <a:rPr kumimoji="1" lang="ja-JP" altLang="en-US" sz="1600" b="0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に着色される</a:t>
          </a:r>
          <a:endParaRPr kumimoji="1" lang="en-US" altLang="ja-JP" sz="1600" b="0">
            <a:solidFill>
              <a:srgbClr val="FF0000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kumimoji="1" lang="ja-JP" altLang="en-US" sz="1600" b="1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</a:t>
          </a:r>
          <a:endParaRPr kumimoji="1" lang="en-US" altLang="ja-JP" sz="1600" b="1">
            <a:solidFill>
              <a:srgbClr val="FF0000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  <a:p>
          <a:r>
            <a:rPr kumimoji="1" lang="ja-JP" altLang="en-US" sz="1600" b="0" u="sng">
              <a:solidFill>
                <a:srgbClr val="FF0000"/>
              </a:solidFill>
              <a:effectLst/>
              <a:latin typeface="ＭＳ Ｐゴシック" panose="020B0600070205080204" pitchFamily="50" charset="-128"/>
              <a:ea typeface="+mn-ea"/>
              <a:cs typeface="+mn-cs"/>
            </a:rPr>
            <a:t>→　一意の型番であることを確認のうえ、入力すること</a:t>
          </a:r>
          <a:endParaRPr lang="ja-JP" altLang="ja-JP" sz="1600" b="0" u="sng">
            <a:solidFill>
              <a:srgbClr val="FF0000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 editAs="oneCell">
    <xdr:from>
      <xdr:col>22</xdr:col>
      <xdr:colOff>4384</xdr:colOff>
      <xdr:row>27</xdr:row>
      <xdr:rowOff>19482</xdr:rowOff>
    </xdr:from>
    <xdr:to>
      <xdr:col>24</xdr:col>
      <xdr:colOff>541941</xdr:colOff>
      <xdr:row>40</xdr:row>
      <xdr:rowOff>125297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F39DBCEF-FE76-FD85-0400-47C1E58C5E91}"/>
            </a:ext>
          </a:extLst>
        </xdr:cNvPr>
        <xdr:cNvGrpSpPr/>
      </xdr:nvGrpSpPr>
      <xdr:grpSpPr>
        <a:xfrm>
          <a:off x="55459107" y="18650036"/>
          <a:ext cx="7551421" cy="7541030"/>
          <a:chOff x="54513940" y="17995755"/>
          <a:chExt cx="7987378" cy="7533410"/>
        </a:xfrm>
      </xdr:grpSpPr>
      <xdr:sp macro="" textlink="">
        <xdr:nvSpPr>
          <xdr:cNvPr id="44" name="吹き出し: 角を丸めた四角形 43">
            <a:extLst>
              <a:ext uri="{FF2B5EF4-FFF2-40B4-BE49-F238E27FC236}">
                <a16:creationId xmlns:a16="http://schemas.microsoft.com/office/drawing/2014/main" id="{D8D93C62-2EA1-462A-B7ED-FA11C7A2BBFC}"/>
              </a:ext>
            </a:extLst>
          </xdr:cNvPr>
          <xdr:cNvSpPr/>
        </xdr:nvSpPr>
        <xdr:spPr>
          <a:xfrm>
            <a:off x="54513940" y="17995755"/>
            <a:ext cx="7987378" cy="7533410"/>
          </a:xfrm>
          <a:prstGeom prst="wedgeRoundRectCallout">
            <a:avLst>
              <a:gd name="adj1" fmla="val 18483"/>
              <a:gd name="adj2" fmla="val -115308"/>
              <a:gd name="adj3" fmla="val 16667"/>
            </a:avLst>
          </a:prstGeom>
          <a:solidFill>
            <a:srgbClr val="FFFFCC"/>
          </a:solidFill>
          <a:ln w="34925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en-US" altLang="ja-JP" sz="1600" b="1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【</a:t>
            </a:r>
            <a:r>
              <a:rPr kumimoji="1" lang="ja-JP" altLang="en-US" sz="1600" b="1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　⑬ワイルドカードの内訳一覧　</a:t>
            </a:r>
            <a:r>
              <a:rPr kumimoji="1" lang="en-US" altLang="ja-JP" sz="1600" b="1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】</a:t>
            </a:r>
            <a:endParaRPr kumimoji="1" lang="en-US" altLang="ja-JP" sz="1600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600" b="1" u="sng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⑬</a:t>
            </a:r>
            <a:r>
              <a:rPr kumimoji="1" lang="en-US" altLang="ja-JP" sz="1600" b="1" u="sng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1600" b="1" u="sng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ワイルドカードを用いた場合</a:t>
            </a:r>
            <a:r>
              <a:rPr kumimoji="1" lang="en-US" altLang="ja-JP" sz="1600" b="1" u="sng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)</a:t>
            </a:r>
            <a:r>
              <a:rPr kumimoji="1" lang="ja-JP" altLang="en-US" sz="1600" b="1" u="sng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ワイルドカードの内訳一覧を入力してく</a:t>
            </a:r>
            <a:r>
              <a:rPr kumimoji="1" lang="ja-JP" altLang="en-US" sz="1600" b="1" u="sng">
                <a:solidFill>
                  <a:sysClr val="windowText" lastClr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だ</a:t>
            </a:r>
            <a:r>
              <a:rPr kumimoji="1" lang="ja-JP" altLang="en-US" sz="1600" b="1" u="sng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さい</a:t>
            </a:r>
          </a:p>
          <a:p>
            <a:pPr algn="l"/>
            <a:r>
              <a:rPr kumimoji="1" lang="ja-JP" altLang="en-US" sz="1600" b="0" u="none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カタログ</a:t>
            </a:r>
            <a:r>
              <a:rPr kumimoji="1" lang="en-US" altLang="ja-JP" sz="1600" b="0" u="none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1600" b="0" u="none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仕様書</a:t>
            </a:r>
            <a:r>
              <a:rPr kumimoji="1" lang="en-US" altLang="ja-JP" sz="1600" b="0" u="none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)</a:t>
            </a:r>
            <a:r>
              <a:rPr kumimoji="1" lang="ja-JP" altLang="en-US" sz="1600" b="0" u="none">
                <a:solidFill>
                  <a:srgbClr val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に記載の型番を入力、入力方法は以下を参照</a:t>
            </a:r>
          </a:p>
          <a:p>
            <a:pPr algn="l"/>
            <a:endParaRPr kumimoji="1" lang="en-US" altLang="ja-JP" sz="1600" b="1">
              <a:solidFill>
                <a:srgbClr val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45" name="四角形: 角を丸くする 44">
            <a:extLst>
              <a:ext uri="{FF2B5EF4-FFF2-40B4-BE49-F238E27FC236}">
                <a16:creationId xmlns:a16="http://schemas.microsoft.com/office/drawing/2014/main" id="{3D51D5D9-F8FB-4995-A85F-BDC56B080F53}"/>
              </a:ext>
            </a:extLst>
          </xdr:cNvPr>
          <xdr:cNvSpPr/>
        </xdr:nvSpPr>
        <xdr:spPr>
          <a:xfrm>
            <a:off x="54739077" y="19468240"/>
            <a:ext cx="7537106" cy="5166877"/>
          </a:xfrm>
          <a:prstGeom prst="roundRect">
            <a:avLst>
              <a:gd name="adj" fmla="val 2715"/>
            </a:avLst>
          </a:prstGeom>
          <a:solidFill>
            <a:sysClr val="window" lastClr="FFFFFF"/>
          </a:solidFill>
          <a:ln w="34925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r>
              <a:rPr kumimoji="1" lang="ja-JP" altLang="en-US" sz="1600" b="1" u="sng" baseline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◆ワイルドカードの内訳一覧　入力方法について◆</a:t>
            </a:r>
            <a:endParaRPr kumimoji="1" lang="en-US" altLang="ja-JP" sz="1600" b="1" u="sng" baseline="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endParaRPr kumimoji="1" lang="en-US" altLang="ja-JP" sz="1600" b="1" u="sng" baseline="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ja-JP" altLang="en-US" sz="1600" b="1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型番に「■」を入力した場合、該当する枝番、枝番の意味する仕様・内容等を「ワイルドカードの内訳一覧」にカンマ区切りで入力してください</a:t>
            </a:r>
            <a:br>
              <a:rPr kumimoji="1" lang="ja-JP" altLang="en-US" sz="1600" b="1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</a:br>
            <a:r>
              <a:rPr kumimoji="1" lang="ja-JP" altLang="en-US" sz="1600" b="0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■に含まれる可能性のある枝番をすべて入力してください</a:t>
            </a:r>
            <a:endParaRPr kumimoji="1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ja-JP" altLang="en-US" sz="1600" b="0" u="none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ただし、能力や性能値が異なる場合は別の型番として入力してください</a:t>
            </a:r>
          </a:p>
          <a:p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入力例）</a:t>
            </a:r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　　　　カタログ記載型番　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XYZ-123FL</a:t>
            </a: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　　　　　　　　　　　　　　　　　　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XYZ-123GK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性能値・能力値が確定する代表型番部分　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性能値・能力値に影響のない枝番部分　　：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-FL(</a:t>
            </a:r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●●仕様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</a:p>
          <a:p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　　　　　　　　　　　　　　　　　　　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-GK(</a:t>
            </a:r>
            <a:r>
              <a:rPr kumimoji="1" lang="ja-JP" altLang="en-US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○○タイプ</a:t>
            </a:r>
            <a:r>
              <a:rPr kumimoji="1" lang="en-US" altLang="ja-JP" sz="1600" b="0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  <a:endParaRPr lang="ja-JP" altLang="ja-JP" sz="16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⇒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リストに入力する型番　　：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XYZ-123■</a:t>
            </a:r>
            <a:endParaRPr kumimoji="0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pPr algn="l"/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⇒　内訳一覧に入力する枝番　：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-FL(</a:t>
            </a:r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●●仕様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),-GK(</a:t>
            </a:r>
            <a:r>
              <a:rPr kumimoji="0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○○タイプ</a:t>
            </a:r>
            <a:r>
              <a:rPr kumimoji="0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)</a:t>
            </a:r>
            <a:endParaRPr kumimoji="1" lang="en-US" altLang="ja-JP" sz="16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endParaRPr kumimoji="1" lang="en-US" altLang="ja-JP" sz="1600" b="0" u="none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※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枝番が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2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文字以上あっても、黒四角は</a:t>
            </a:r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1</a:t>
            </a:r>
            <a:r>
              <a:rPr kumimoji="1" lang="ja-JP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文字</a:t>
            </a:r>
            <a:endParaRPr kumimoji="1" lang="en-US" altLang="ja-JP" sz="16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endParaRPr>
          </a:p>
          <a:p>
            <a:r>
              <a:rPr kumimoji="1" lang="en-US" altLang="ja-JP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※</a:t>
            </a:r>
            <a:r>
              <a:rPr kumimoji="1" lang="ja-JP" altLang="en-US" sz="1600" b="1" u="sng">
                <a:solidFill>
                  <a:srgbClr val="FF0000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　枝番と枝番の示す仕様はカンマ区切で入力</a:t>
            </a:r>
            <a:endParaRPr lang="ja-JP" altLang="ja-JP" sz="16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</xdr:grpSp>
    <xdr:clientData/>
  </xdr:twoCellAnchor>
  <xdr:twoCellAnchor editAs="oneCell">
    <xdr:from>
      <xdr:col>12</xdr:col>
      <xdr:colOff>862881</xdr:colOff>
      <xdr:row>1</xdr:row>
      <xdr:rowOff>56428</xdr:rowOff>
    </xdr:from>
    <xdr:to>
      <xdr:col>14</xdr:col>
      <xdr:colOff>35168</xdr:colOff>
      <xdr:row>2</xdr:row>
      <xdr:rowOff>236999</xdr:rowOff>
    </xdr:to>
    <xdr:sp macro="" textlink="">
      <xdr:nvSpPr>
        <xdr:cNvPr id="51" name="吹き出し: 角を丸めた四角形 50">
          <a:extLst>
            <a:ext uri="{FF2B5EF4-FFF2-40B4-BE49-F238E27FC236}">
              <a16:creationId xmlns:a16="http://schemas.microsoft.com/office/drawing/2014/main" id="{6510181B-63CC-4BF5-AF27-B71862AAEE7C}"/>
            </a:ext>
          </a:extLst>
        </xdr:cNvPr>
        <xdr:cNvSpPr/>
      </xdr:nvSpPr>
      <xdr:spPr>
        <a:xfrm>
          <a:off x="32468563" y="524019"/>
          <a:ext cx="5164378" cy="2107334"/>
        </a:xfrm>
        <a:prstGeom prst="wedgeRoundRectCallout">
          <a:avLst>
            <a:gd name="adj1" fmla="val -52779"/>
            <a:gd name="adj2" fmla="val 67240"/>
            <a:gd name="adj3" fmla="val 16667"/>
          </a:avLst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【</a:t>
          </a:r>
          <a:r>
            <a:rPr kumimoji="1" lang="ja-JP" altLang="en-US" sz="1600" b="1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　エラー表示欄　</a:t>
          </a:r>
          <a:r>
            <a:rPr kumimoji="1" lang="en-US" altLang="ja-JP" sz="1600" b="1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】</a:t>
          </a:r>
        </a:p>
        <a:p>
          <a:pPr algn="l"/>
          <a:endParaRPr kumimoji="1" lang="en-US" altLang="ja-JP" sz="1600" b="1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 b="1" u="sng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入力内容に不備があった場合表示されます</a:t>
          </a:r>
          <a:endParaRPr kumimoji="1" lang="en-US" altLang="ja-JP" sz="1600" b="1" u="sng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表示された場合は内容に従い修正してください</a:t>
          </a:r>
          <a:endParaRPr kumimoji="1" lang="en-US" altLang="ja-JP" sz="1600" b="0" u="none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 editAs="oneCell">
    <xdr:from>
      <xdr:col>12</xdr:col>
      <xdr:colOff>1953779</xdr:colOff>
      <xdr:row>2</xdr:row>
      <xdr:rowOff>1416195</xdr:rowOff>
    </xdr:from>
    <xdr:to>
      <xdr:col>14</xdr:col>
      <xdr:colOff>88495</xdr:colOff>
      <xdr:row>3</xdr:row>
      <xdr:rowOff>1883590</xdr:rowOff>
    </xdr:to>
    <xdr:sp macro="" textlink="">
      <xdr:nvSpPr>
        <xdr:cNvPr id="52" name="吹き出し: 角を丸めた四角形 51">
          <a:extLst>
            <a:ext uri="{FF2B5EF4-FFF2-40B4-BE49-F238E27FC236}">
              <a16:creationId xmlns:a16="http://schemas.microsoft.com/office/drawing/2014/main" id="{255C3922-5142-4875-948A-D8B2B9550484}"/>
            </a:ext>
          </a:extLst>
        </xdr:cNvPr>
        <xdr:cNvSpPr/>
      </xdr:nvSpPr>
      <xdr:spPr>
        <a:xfrm>
          <a:off x="33559461" y="3806104"/>
          <a:ext cx="4124902" cy="2393523"/>
        </a:xfrm>
        <a:prstGeom prst="wedgeRoundRectCallout">
          <a:avLst>
            <a:gd name="adj1" fmla="val 60750"/>
            <a:gd name="adj2" fmla="val -34337"/>
            <a:gd name="adj3" fmla="val 16667"/>
          </a:avLst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 u="none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セルが着色された場合、情報が誤って入力されている可能性があります</a:t>
          </a:r>
        </a:p>
        <a:p>
          <a:pPr algn="l"/>
          <a:endParaRPr kumimoji="1" lang="ja-JP" altLang="en-US" sz="1600" b="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凡例の内容に従い、入力内容を確認し、修正してください</a:t>
          </a:r>
          <a:endParaRPr kumimoji="1" lang="en-US" altLang="ja-JP" sz="1600" b="0" u="none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 editAs="oneCell">
    <xdr:from>
      <xdr:col>1</xdr:col>
      <xdr:colOff>1758951</xdr:colOff>
      <xdr:row>21</xdr:row>
      <xdr:rowOff>466586</xdr:rowOff>
    </xdr:from>
    <xdr:to>
      <xdr:col>3</xdr:col>
      <xdr:colOff>2524011</xdr:colOff>
      <xdr:row>28</xdr:row>
      <xdr:rowOff>407385</xdr:rowOff>
    </xdr:to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48A48CEC-AA8C-423B-9155-70463866CB1C}"/>
            </a:ext>
          </a:extLst>
        </xdr:cNvPr>
        <xdr:cNvSpPr/>
      </xdr:nvSpPr>
      <xdr:spPr>
        <a:xfrm>
          <a:off x="2624860" y="14615541"/>
          <a:ext cx="5996421" cy="3946379"/>
        </a:xfrm>
        <a:prstGeom prst="rect">
          <a:avLst/>
        </a:prstGeom>
        <a:solidFill>
          <a:schemeClr val="bg1"/>
        </a:solidFill>
        <a:ln w="349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 u="sng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◆製品型番リスト　入力ルール◆</a:t>
          </a:r>
          <a:endParaRPr kumimoji="1" lang="en-US" altLang="ja-JP" sz="1600" b="1" u="sng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  <a:p>
          <a:pPr algn="l"/>
          <a:endParaRPr kumimoji="1" lang="en-US" altLang="ja-JP" sz="1600" b="1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・製品名、型番、数値はカタログ</a:t>
          </a:r>
          <a:r>
            <a:rPr kumimoji="1" lang="en-US" altLang="ja-JP" sz="1600" b="0" u="sng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(</a:t>
          </a:r>
          <a:r>
            <a:rPr kumimoji="1" lang="ja-JP" altLang="en-US" sz="1600" b="0" u="sng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仕様書</a:t>
          </a:r>
          <a:r>
            <a:rPr kumimoji="1" lang="en-US" altLang="ja-JP" sz="1600" b="0" u="sng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)</a:t>
          </a:r>
          <a:r>
            <a:rPr kumimoji="1" lang="ja-JP" altLang="en-US" sz="1600" b="0" u="sng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の記載と一致させること</a:t>
          </a:r>
          <a:endParaRPr kumimoji="1" lang="en-US" altLang="ja-JP" sz="1600" b="0" u="sng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  <a:p>
          <a:pPr algn="l"/>
          <a:endParaRPr kumimoji="1" lang="ja-JP" altLang="en-US" sz="1600" b="0" u="sng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・数値の入力欄において、単位記号は入れないこと</a:t>
          </a:r>
          <a:endParaRPr kumimoji="1" lang="en-US" altLang="ja-JP" sz="1600" b="0" u="sng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  <a:p>
          <a:pPr algn="l"/>
          <a:endParaRPr kumimoji="1" lang="ja-JP" altLang="en-US" sz="1600" b="0" u="sng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・半角</a:t>
          </a:r>
          <a:r>
            <a:rPr kumimoji="1" lang="en-US" altLang="ja-JP" sz="1600" b="0" u="sng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/</a:t>
          </a:r>
          <a:r>
            <a:rPr kumimoji="1" lang="ja-JP" altLang="en-US" sz="1600" b="0" u="sng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全角入力について</a:t>
          </a:r>
          <a:endParaRPr kumimoji="1" lang="en-US" altLang="ja-JP" sz="1600" b="0" u="sng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英数字、記号</a:t>
          </a:r>
          <a:r>
            <a:rPr kumimoji="1" lang="en-US" altLang="ja-JP" sz="1600" b="0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(/</a:t>
          </a:r>
          <a:r>
            <a:rPr kumimoji="1" lang="ja-JP" altLang="en-US" sz="1600" b="0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スラッシュ、</a:t>
          </a:r>
          <a:r>
            <a:rPr kumimoji="1" lang="en-US" altLang="ja-JP" sz="1600" b="0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-</a:t>
          </a:r>
          <a:r>
            <a:rPr kumimoji="1" lang="ja-JP" altLang="en-US" sz="1600" b="0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ハイフン等</a:t>
          </a:r>
          <a:r>
            <a:rPr kumimoji="1" lang="en-US" altLang="ja-JP" sz="1600" b="0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)</a:t>
          </a:r>
          <a:r>
            <a:rPr kumimoji="1" lang="ja-JP" altLang="en-US" sz="1600" b="0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　→　半角</a:t>
          </a:r>
          <a:endParaRPr kumimoji="1" lang="en-US" altLang="ja-JP" sz="1600" b="0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漢字、片仮名、平仮名　→　全角</a:t>
          </a:r>
          <a:endParaRPr kumimoji="1" lang="en-US" altLang="ja-JP" sz="1600" b="0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  <a:p>
          <a:pPr algn="l"/>
          <a:endParaRPr kumimoji="1" lang="en-US" altLang="ja-JP" sz="1600" b="0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 u="sng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・基準値を超える型番を入力すること</a:t>
          </a:r>
          <a:endParaRPr kumimoji="1" lang="en-US" altLang="ja-JP" sz="1600" b="0" u="sng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  <a:p>
          <a:pPr algn="l"/>
          <a:r>
            <a:rPr kumimoji="1" lang="ja-JP" altLang="en-US" sz="1600" b="0">
              <a:solidFill>
                <a:srgbClr val="FF0000"/>
              </a:solidFill>
              <a:latin typeface="+mj-ea"/>
              <a:ea typeface="+mj-ea"/>
              <a:cs typeface="Meiryo UI" panose="020B0604030504040204" pitchFamily="50" charset="-128"/>
            </a:rPr>
            <a:t>→　「基準値」シートを参照</a:t>
          </a:r>
          <a:endParaRPr kumimoji="1" lang="en-US" altLang="ja-JP" sz="1600" b="0">
            <a:solidFill>
              <a:srgbClr val="FF0000"/>
            </a:solidFill>
            <a:latin typeface="+mj-ea"/>
            <a:ea typeface="+mj-ea"/>
            <a:cs typeface="Meiryo UI" panose="020B0604030504040204" pitchFamily="50" charset="-128"/>
          </a:endParaRPr>
        </a:p>
      </xdr:txBody>
    </xdr:sp>
    <xdr:clientData/>
  </xdr:twoCellAnchor>
  <xdr:twoCellAnchor editAs="oneCell">
    <xdr:from>
      <xdr:col>22</xdr:col>
      <xdr:colOff>498764</xdr:colOff>
      <xdr:row>19</xdr:row>
      <xdr:rowOff>294699</xdr:rowOff>
    </xdr:from>
    <xdr:to>
      <xdr:col>23</xdr:col>
      <xdr:colOff>2350191</xdr:colOff>
      <xdr:row>23</xdr:row>
      <xdr:rowOff>46644</xdr:rowOff>
    </xdr:to>
    <xdr:sp macro="" textlink="">
      <xdr:nvSpPr>
        <xdr:cNvPr id="47" name="吹き出し: 角を丸めた四角形 46">
          <a:extLst>
            <a:ext uri="{FF2B5EF4-FFF2-40B4-BE49-F238E27FC236}">
              <a16:creationId xmlns:a16="http://schemas.microsoft.com/office/drawing/2014/main" id="{1A4DE57E-20A5-4B07-AC30-BE6EB564BD80}"/>
            </a:ext>
          </a:extLst>
        </xdr:cNvPr>
        <xdr:cNvSpPr/>
      </xdr:nvSpPr>
      <xdr:spPr>
        <a:xfrm>
          <a:off x="55390473" y="13234844"/>
          <a:ext cx="4031671" cy="2019011"/>
        </a:xfrm>
        <a:prstGeom prst="wedgeRoundRectCallout">
          <a:avLst>
            <a:gd name="adj1" fmla="val -32316"/>
            <a:gd name="adj2" fmla="val -95043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j-ea"/>
              <a:ea typeface="+mj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j-ea"/>
              <a:ea typeface="+mj-ea"/>
            </a:rPr>
            <a:t>　⑫希望小売価格</a:t>
          </a:r>
          <a:r>
            <a:rPr kumimoji="1" lang="en-US" altLang="ja-JP" sz="1600" b="1">
              <a:solidFill>
                <a:srgbClr val="000000"/>
              </a:solidFill>
              <a:latin typeface="+mj-ea"/>
              <a:ea typeface="+mj-ea"/>
            </a:rPr>
            <a:t>(</a:t>
          </a:r>
          <a:r>
            <a:rPr kumimoji="1" lang="ja-JP" altLang="en-US" sz="1600" b="1">
              <a:solidFill>
                <a:srgbClr val="000000"/>
              </a:solidFill>
              <a:latin typeface="+mj-ea"/>
              <a:ea typeface="+mj-ea"/>
            </a:rPr>
            <a:t>千円</a:t>
          </a:r>
          <a:r>
            <a:rPr kumimoji="1" lang="en-US" altLang="ja-JP" sz="1600" b="1">
              <a:solidFill>
                <a:srgbClr val="000000"/>
              </a:solidFill>
              <a:latin typeface="+mj-ea"/>
              <a:ea typeface="+mj-ea"/>
            </a:rPr>
            <a:t>)</a:t>
          </a:r>
          <a:r>
            <a:rPr kumimoji="1" lang="ja-JP" altLang="en-US" sz="1600" b="1">
              <a:solidFill>
                <a:srgbClr val="000000"/>
              </a:solidFill>
              <a:latin typeface="+mj-ea"/>
              <a:ea typeface="+mj-ea"/>
            </a:rPr>
            <a:t>　</a:t>
          </a:r>
          <a:r>
            <a:rPr kumimoji="1" lang="en-US" altLang="ja-JP" sz="1600" b="1">
              <a:solidFill>
                <a:srgbClr val="000000"/>
              </a:solidFill>
              <a:latin typeface="+mj-ea"/>
              <a:ea typeface="+mj-ea"/>
            </a:rPr>
            <a:t>】</a:t>
          </a:r>
        </a:p>
        <a:p>
          <a:pPr algn="l"/>
          <a:endParaRPr kumimoji="1" lang="en-US" altLang="ja-JP" sz="1600" b="1">
            <a:solidFill>
              <a:srgbClr val="000000"/>
            </a:solidFill>
            <a:latin typeface="+mj-ea"/>
            <a:ea typeface="+mj-ea"/>
          </a:endParaRPr>
        </a:p>
        <a:p>
          <a:pPr algn="l"/>
          <a:r>
            <a:rPr kumimoji="1" lang="ja-JP" altLang="en-US" sz="1600" b="1" u="sng">
              <a:solidFill>
                <a:srgbClr val="000000"/>
              </a:solidFill>
              <a:latin typeface="+mj-ea"/>
              <a:ea typeface="+mj-ea"/>
            </a:rPr>
            <a:t>⑫希望小売価格</a:t>
          </a:r>
          <a:r>
            <a:rPr kumimoji="1" lang="en-US" altLang="ja-JP" sz="1600" b="1" u="sng">
              <a:solidFill>
                <a:srgbClr val="000000"/>
              </a:solidFill>
              <a:latin typeface="+mj-ea"/>
              <a:ea typeface="+mj-ea"/>
            </a:rPr>
            <a:t>(</a:t>
          </a:r>
          <a:r>
            <a:rPr kumimoji="1" lang="ja-JP" altLang="en-US" sz="1600" b="1" u="sng">
              <a:solidFill>
                <a:srgbClr val="000000"/>
              </a:solidFill>
              <a:latin typeface="+mj-ea"/>
              <a:ea typeface="+mj-ea"/>
            </a:rPr>
            <a:t>千円</a:t>
          </a:r>
          <a:r>
            <a:rPr kumimoji="1" lang="en-US" altLang="ja-JP" sz="1600" b="1" u="sng">
              <a:solidFill>
                <a:srgbClr val="000000"/>
              </a:solidFill>
              <a:latin typeface="+mj-ea"/>
              <a:ea typeface="+mj-ea"/>
            </a:rPr>
            <a:t>)</a:t>
          </a:r>
          <a:r>
            <a:rPr kumimoji="1" lang="ja-JP" altLang="en-US" sz="1600" b="1" u="sng">
              <a:solidFill>
                <a:srgbClr val="000000"/>
              </a:solidFill>
              <a:latin typeface="+mj-ea"/>
              <a:ea typeface="+mj-ea"/>
            </a:rPr>
            <a:t>を入力してください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j-ea"/>
              <a:ea typeface="+mj-ea"/>
            </a:rPr>
            <a:t>単位に注意して入力</a:t>
          </a:r>
          <a:endParaRPr kumimoji="1" lang="en-US" altLang="ja-JP" sz="1600" b="0" u="none">
            <a:solidFill>
              <a:srgbClr val="000000"/>
            </a:solidFill>
            <a:latin typeface="+mj-ea"/>
            <a:ea typeface="+mj-ea"/>
          </a:endParaRPr>
        </a:p>
        <a:p>
          <a:pPr algn="l"/>
          <a:r>
            <a:rPr kumimoji="1" lang="en-US" altLang="ja-JP" sz="1600" b="0" u="none">
              <a:solidFill>
                <a:srgbClr val="000000"/>
              </a:solidFill>
              <a:latin typeface="+mj-ea"/>
              <a:ea typeface="+mj-ea"/>
            </a:rPr>
            <a:t>※</a:t>
          </a:r>
          <a:r>
            <a:rPr kumimoji="1" lang="ja-JP" altLang="en-US" sz="1600" b="0" u="none">
              <a:solidFill>
                <a:srgbClr val="000000"/>
              </a:solidFill>
              <a:latin typeface="+mj-ea"/>
              <a:ea typeface="+mj-ea"/>
            </a:rPr>
            <a:t>任意項目です</a:t>
          </a:r>
        </a:p>
      </xdr:txBody>
    </xdr:sp>
    <xdr:clientData/>
  </xdr:twoCellAnchor>
  <xdr:twoCellAnchor editAs="oneCell">
    <xdr:from>
      <xdr:col>23</xdr:col>
      <xdr:colOff>4315688</xdr:colOff>
      <xdr:row>20</xdr:row>
      <xdr:rowOff>190499</xdr:rowOff>
    </xdr:from>
    <xdr:to>
      <xdr:col>24</xdr:col>
      <xdr:colOff>2616199</xdr:colOff>
      <xdr:row>23</xdr:row>
      <xdr:rowOff>523990</xdr:rowOff>
    </xdr:to>
    <xdr:sp macro="" textlink="">
      <xdr:nvSpPr>
        <xdr:cNvPr id="48" name="吹き出し: 角を丸めた四角形 47">
          <a:extLst>
            <a:ext uri="{FF2B5EF4-FFF2-40B4-BE49-F238E27FC236}">
              <a16:creationId xmlns:a16="http://schemas.microsoft.com/office/drawing/2014/main" id="{4650CEB2-EC5D-4FC8-9F0F-A0E93096E36C}"/>
            </a:ext>
          </a:extLst>
        </xdr:cNvPr>
        <xdr:cNvSpPr/>
      </xdr:nvSpPr>
      <xdr:spPr>
        <a:xfrm>
          <a:off x="61382561" y="13698681"/>
          <a:ext cx="3154682" cy="2036330"/>
        </a:xfrm>
        <a:prstGeom prst="wedgeRoundRectCallout">
          <a:avLst>
            <a:gd name="adj1" fmla="val 13562"/>
            <a:gd name="adj2" fmla="val -115919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rPr>
            <a:t>【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rPr>
            <a:t>　⑭備考　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rPr>
            <a:t>】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Ｐゴシック" panose="020B0600070205080204" pitchFamily="50" charset="-128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sng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rPr>
            <a:t>⑭備考を入力してください</a:t>
          </a:r>
          <a:endParaRPr kumimoji="1" lang="en-US" altLang="ja-JP" sz="1600" b="1" i="0" u="sng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Ｐゴシック" panose="020B0600070205080204" pitchFamily="50" charset="-128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rPr>
            <a:t>必要に応じて</a:t>
          </a: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rPr>
            <a:t>40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rPr>
            <a:t>文字以内で入力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Ｐゴシック" panose="020B0600070205080204" pitchFamily="50" charset="-128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rPr>
            <a:t>※</a:t>
          </a:r>
          <a:r>
            <a:rPr kumimoji="1" lang="ja-JP" altLang="en-US" sz="1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 panose="020B0600070205080204" pitchFamily="50" charset="-128"/>
              <a:ea typeface="+mn-ea"/>
              <a:cs typeface="+mn-cs"/>
            </a:rPr>
            <a:t>任意項目です</a:t>
          </a:r>
          <a:endParaRPr kumimoji="1" lang="en-US" altLang="ja-JP" sz="1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Ｐゴシック" panose="020B0600070205080204" pitchFamily="50" charset="-128"/>
            <a:ea typeface="+mn-ea"/>
            <a:cs typeface="+mn-cs"/>
          </a:endParaRPr>
        </a:p>
      </xdr:txBody>
    </xdr:sp>
    <xdr:clientData/>
  </xdr:twoCellAnchor>
  <xdr:twoCellAnchor editAs="oneCell">
    <xdr:from>
      <xdr:col>7</xdr:col>
      <xdr:colOff>225136</xdr:colOff>
      <xdr:row>0</xdr:row>
      <xdr:rowOff>121227</xdr:rowOff>
    </xdr:from>
    <xdr:to>
      <xdr:col>8</xdr:col>
      <xdr:colOff>2048567</xdr:colOff>
      <xdr:row>3</xdr:row>
      <xdr:rowOff>1282815</xdr:rowOff>
    </xdr:to>
    <xdr:sp macro="" textlink="">
      <xdr:nvSpPr>
        <xdr:cNvPr id="20" name="吹き出し: 角を丸めた四角形 19">
          <a:extLst>
            <a:ext uri="{FF2B5EF4-FFF2-40B4-BE49-F238E27FC236}">
              <a16:creationId xmlns:a16="http://schemas.microsoft.com/office/drawing/2014/main" id="{39C39659-0C54-43E7-93B3-4F166892CA37}"/>
            </a:ext>
          </a:extLst>
        </xdr:cNvPr>
        <xdr:cNvSpPr/>
      </xdr:nvSpPr>
      <xdr:spPr>
        <a:xfrm>
          <a:off x="18062863" y="121227"/>
          <a:ext cx="3966441" cy="5475720"/>
        </a:xfrm>
        <a:prstGeom prst="wedgeRoundRectCallout">
          <a:avLst>
            <a:gd name="adj1" fmla="val -59406"/>
            <a:gd name="adj2" fmla="val -22852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>
              <a:solidFill>
                <a:srgbClr val="000000"/>
              </a:solidFill>
              <a:latin typeface="+mn-ea"/>
              <a:ea typeface="+mn-ea"/>
            </a:rPr>
            <a:t>　製造事業者名　</a:t>
          </a:r>
          <a:r>
            <a:rPr kumimoji="1" lang="en-US" altLang="ja-JP" sz="1600" b="1">
              <a:solidFill>
                <a:srgbClr val="000000"/>
              </a:solidFill>
              <a:latin typeface="+mn-ea"/>
              <a:ea typeface="+mn-ea"/>
            </a:rPr>
            <a:t>】</a:t>
          </a:r>
          <a:endParaRPr kumimoji="1" lang="en-US" altLang="ja-JP" sz="1600" b="0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事業者名を入力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50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字以内</a:t>
          </a:r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・法人格は省略せずに入力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　製造事業者名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フリガナ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1" u="none">
              <a:solidFill>
                <a:srgbClr val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 u="none">
              <a:solidFill>
                <a:srgbClr val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事業者名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(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フリガナ</a:t>
          </a:r>
          <a:r>
            <a:rPr kumimoji="1" lang="en-US" altLang="ja-JP" sz="1600" b="0" u="none">
              <a:solidFill>
                <a:srgbClr val="000000"/>
              </a:solidFill>
              <a:latin typeface="+mn-ea"/>
              <a:ea typeface="+mn-ea"/>
            </a:rPr>
            <a:t>)</a:t>
          </a:r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を入力　</a:t>
          </a:r>
        </a:p>
        <a:p>
          <a:pPr algn="l"/>
          <a:r>
            <a:rPr kumimoji="1" lang="ja-JP" altLang="en-US" sz="1600" b="0" u="none">
              <a:solidFill>
                <a:srgbClr val="000000"/>
              </a:solidFill>
              <a:latin typeface="+mn-ea"/>
              <a:ea typeface="+mn-ea"/>
            </a:rPr>
            <a:t>・全角カタカナで入力</a:t>
          </a:r>
        </a:p>
        <a:p>
          <a:pPr algn="l"/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・法人格は省略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GX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要件にかかわる書類の提出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ja-JP" altLang="en-US" sz="1600" b="0" u="none">
              <a:solidFill>
                <a:sysClr val="windowText" lastClr="000000"/>
              </a:solidFill>
              <a:latin typeface="+mn-ea"/>
              <a:ea typeface="+mn-ea"/>
            </a:rPr>
            <a:t>該当の書類を提出する、もしくは提出予定の場合は「あり」を選択してください</a:t>
          </a:r>
        </a:p>
        <a:p>
          <a:pPr algn="l"/>
          <a:r>
            <a:rPr kumimoji="1" lang="en-US" altLang="ja-JP" sz="1600" b="0" u="none">
              <a:solidFill>
                <a:srgbClr val="FF0000"/>
              </a:solidFill>
              <a:latin typeface="+mn-ea"/>
              <a:ea typeface="+mn-ea"/>
            </a:rPr>
            <a:t>※</a:t>
          </a:r>
          <a:r>
            <a:rPr kumimoji="1" lang="ja-JP" altLang="en-US" sz="1600" b="0" u="none">
              <a:solidFill>
                <a:srgbClr val="FF0000"/>
              </a:solidFill>
              <a:latin typeface="+mn-ea"/>
              <a:ea typeface="+mn-ea"/>
            </a:rPr>
            <a:t>提出予定の場合は、登録申請メールに提出予定日を記載してください</a:t>
          </a:r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endParaRPr kumimoji="1" lang="en-US" altLang="ja-JP" sz="1600" b="0" u="none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【</a:t>
          </a:r>
          <a:r>
            <a:rPr kumimoji="1" lang="ja-JP" altLang="en-US" sz="1600" b="1" u="none">
              <a:solidFill>
                <a:sysClr val="windowText" lastClr="000000"/>
              </a:solidFill>
              <a:latin typeface="+mn-ea"/>
              <a:ea typeface="+mn-ea"/>
            </a:rPr>
            <a:t>　申請年月日　</a:t>
          </a:r>
          <a:r>
            <a:rPr kumimoji="1" lang="en-US" altLang="ja-JP" sz="1600" b="1" u="none">
              <a:solidFill>
                <a:sysClr val="windowText" lastClr="000000"/>
              </a:solidFill>
              <a:latin typeface="+mn-ea"/>
              <a:ea typeface="+mn-ea"/>
            </a:rPr>
            <a:t>】</a:t>
          </a:r>
        </a:p>
        <a:p>
          <a:pPr algn="l"/>
          <a:r>
            <a:rPr kumimoji="1" lang="en-US" altLang="ja-JP" sz="1600" b="0" u="none">
              <a:solidFill>
                <a:sysClr val="windowText" lastClr="000000"/>
              </a:solidFill>
              <a:latin typeface="+mn-ea"/>
              <a:ea typeface="+mn-ea"/>
            </a:rPr>
            <a:t>SII</a:t>
          </a:r>
          <a:r>
            <a:rPr kumimoji="1" lang="ja-JP" altLang="en-US" sz="1600" b="0" u="none">
              <a:solidFill>
                <a:sysClr val="windowText" lastClr="000000"/>
              </a:solidFill>
              <a:latin typeface="+mn-ea"/>
              <a:ea typeface="+mn-ea"/>
            </a:rPr>
            <a:t>へメール申請を行った日付を入力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201943</xdr:colOff>
      <xdr:row>1</xdr:row>
      <xdr:rowOff>1146091</xdr:rowOff>
    </xdr:from>
    <xdr:to>
      <xdr:col>13</xdr:col>
      <xdr:colOff>3543300</xdr:colOff>
      <xdr:row>4</xdr:row>
      <xdr:rowOff>307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E01B3F57-0E54-4F24-96C2-7005B39F0415}"/>
            </a:ext>
          </a:extLst>
        </xdr:cNvPr>
        <xdr:cNvGrpSpPr/>
      </xdr:nvGrpSpPr>
      <xdr:grpSpPr>
        <a:xfrm>
          <a:off x="28919298" y="1613682"/>
          <a:ext cx="8119963" cy="4621170"/>
          <a:chOff x="24658307" y="547688"/>
          <a:chExt cx="6656676" cy="2663598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E76AC6F0-3932-44CA-879E-7C7DF6D497D9}"/>
              </a:ext>
            </a:extLst>
          </xdr:cNvPr>
          <xdr:cNvSpPr/>
        </xdr:nvSpPr>
        <xdr:spPr>
          <a:xfrm>
            <a:off x="24658307" y="547688"/>
            <a:ext cx="6656676" cy="2663598"/>
          </a:xfrm>
          <a:prstGeom prst="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凡例：</a:t>
            </a:r>
          </a:p>
        </xdr:txBody>
      </xdr:sp>
      <xdr:grpSp>
        <xdr:nvGrpSpPr>
          <xdr:cNvPr id="18" name="グループ化 17">
            <a:extLst>
              <a:ext uri="{FF2B5EF4-FFF2-40B4-BE49-F238E27FC236}">
                <a16:creationId xmlns:a16="http://schemas.microsoft.com/office/drawing/2014/main" id="{46C02978-41FF-40C9-82F6-89F08DDA67EE}"/>
              </a:ext>
            </a:extLst>
          </xdr:cNvPr>
          <xdr:cNvGrpSpPr/>
        </xdr:nvGrpSpPr>
        <xdr:grpSpPr>
          <a:xfrm>
            <a:off x="25407423" y="849725"/>
            <a:ext cx="5420738" cy="514041"/>
            <a:chOff x="20798069" y="530440"/>
            <a:chExt cx="2538761" cy="313765"/>
          </a:xfrm>
        </xdr:grpSpPr>
        <xdr:sp macro="" textlink="">
          <xdr:nvSpPr>
            <xdr:cNvPr id="27" name="正方形/長方形 26">
              <a:extLst>
                <a:ext uri="{FF2B5EF4-FFF2-40B4-BE49-F238E27FC236}">
                  <a16:creationId xmlns:a16="http://schemas.microsoft.com/office/drawing/2014/main" id="{662B9805-90C8-46CB-8162-057AAF7D7023}"/>
                </a:ext>
              </a:extLst>
            </xdr:cNvPr>
            <xdr:cNvSpPr/>
          </xdr:nvSpPr>
          <xdr:spPr>
            <a:xfrm>
              <a:off x="20798069" y="530440"/>
              <a:ext cx="773137" cy="313765"/>
            </a:xfrm>
            <a:prstGeom prst="rect">
              <a:avLst/>
            </a:prstGeom>
            <a:solidFill>
              <a:srgbClr val="FFFF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8" name="正方形/長方形 27">
              <a:extLst>
                <a:ext uri="{FF2B5EF4-FFF2-40B4-BE49-F238E27FC236}">
                  <a16:creationId xmlns:a16="http://schemas.microsoft.com/office/drawing/2014/main" id="{5BC774CF-B689-4F6D-8228-969CCFCA6DC8}"/>
                </a:ext>
              </a:extLst>
            </xdr:cNvPr>
            <xdr:cNvSpPr/>
          </xdr:nvSpPr>
          <xdr:spPr>
            <a:xfrm>
              <a:off x="21750609" y="530440"/>
              <a:ext cx="1586221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FF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未入力箇所</a:t>
              </a:r>
            </a:p>
          </xdr:txBody>
        </xdr:sp>
        <xdr:cxnSp macro="">
          <xdr:nvCxnSpPr>
            <xdr:cNvPr id="29" name="直線コネクタ 28">
              <a:extLst>
                <a:ext uri="{FF2B5EF4-FFF2-40B4-BE49-F238E27FC236}">
                  <a16:creationId xmlns:a16="http://schemas.microsoft.com/office/drawing/2014/main" id="{5CBEA580-AD90-4326-9CDE-CC817CA8CDAE}"/>
                </a:ext>
              </a:extLst>
            </xdr:cNvPr>
            <xdr:cNvCxnSpPr>
              <a:stCxn id="27" idx="3"/>
              <a:endCxn id="28" idx="1"/>
            </xdr:cNvCxnSpPr>
          </xdr:nvCxnSpPr>
          <xdr:spPr>
            <a:xfrm>
              <a:off x="21571206" y="687323"/>
              <a:ext cx="179403" cy="0"/>
            </a:xfrm>
            <a:prstGeom prst="line">
              <a:avLst/>
            </a:prstGeom>
            <a:ln>
              <a:solidFill>
                <a:srgbClr val="FFFF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9" name="グループ化 18">
            <a:extLst>
              <a:ext uri="{FF2B5EF4-FFF2-40B4-BE49-F238E27FC236}">
                <a16:creationId xmlns:a16="http://schemas.microsoft.com/office/drawing/2014/main" id="{DEF92319-75A9-4C39-9347-C9A28B85AA60}"/>
              </a:ext>
            </a:extLst>
          </xdr:cNvPr>
          <xdr:cNvGrpSpPr/>
        </xdr:nvGrpSpPr>
        <xdr:grpSpPr>
          <a:xfrm>
            <a:off x="25407426" y="1589915"/>
            <a:ext cx="5420730" cy="514042"/>
            <a:chOff x="20809324" y="534008"/>
            <a:chExt cx="2538602" cy="313766"/>
          </a:xfrm>
        </xdr:grpSpPr>
        <xdr:sp macro="" textlink="">
          <xdr:nvSpPr>
            <xdr:cNvPr id="24" name="正方形/長方形 23">
              <a:extLst>
                <a:ext uri="{FF2B5EF4-FFF2-40B4-BE49-F238E27FC236}">
                  <a16:creationId xmlns:a16="http://schemas.microsoft.com/office/drawing/2014/main" id="{6FC913E0-88DC-41E3-8C5B-FE8F405514E2}"/>
                </a:ext>
              </a:extLst>
            </xdr:cNvPr>
            <xdr:cNvSpPr/>
          </xdr:nvSpPr>
          <xdr:spPr>
            <a:xfrm>
              <a:off x="20809324" y="534008"/>
              <a:ext cx="773205" cy="313766"/>
            </a:xfrm>
            <a:prstGeom prst="rect">
              <a:avLst/>
            </a:prstGeom>
            <a:solidFill>
              <a:srgbClr val="FFC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6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5" name="正方形/長方形 24">
              <a:extLst>
                <a:ext uri="{FF2B5EF4-FFF2-40B4-BE49-F238E27FC236}">
                  <a16:creationId xmlns:a16="http://schemas.microsoft.com/office/drawing/2014/main" id="{EADA2257-9580-4082-916A-3823C148112D}"/>
                </a:ext>
              </a:extLst>
            </xdr:cNvPr>
            <xdr:cNvSpPr/>
          </xdr:nvSpPr>
          <xdr:spPr>
            <a:xfrm>
              <a:off x="21761803" y="534008"/>
              <a:ext cx="1586123" cy="313765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C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型番が重複</a:t>
              </a:r>
            </a:p>
          </xdr:txBody>
        </xdr:sp>
        <xdr:cxnSp macro="">
          <xdr:nvCxnSpPr>
            <xdr:cNvPr id="26" name="直線コネクタ 25">
              <a:extLst>
                <a:ext uri="{FF2B5EF4-FFF2-40B4-BE49-F238E27FC236}">
                  <a16:creationId xmlns:a16="http://schemas.microsoft.com/office/drawing/2014/main" id="{77504352-99F7-4E7C-AD62-AB4E69C9B61E}"/>
                </a:ext>
              </a:extLst>
            </xdr:cNvPr>
            <xdr:cNvCxnSpPr>
              <a:stCxn id="24" idx="3"/>
              <a:endCxn id="25" idx="1"/>
            </xdr:cNvCxnSpPr>
          </xdr:nvCxnSpPr>
          <xdr:spPr>
            <a:xfrm flipV="1">
              <a:off x="21582529" y="690891"/>
              <a:ext cx="179274" cy="0"/>
            </a:xfrm>
            <a:prstGeom prst="line">
              <a:avLst/>
            </a:prstGeom>
            <a:ln>
              <a:solidFill>
                <a:srgbClr val="FFC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20" name="グループ化 19">
            <a:extLst>
              <a:ext uri="{FF2B5EF4-FFF2-40B4-BE49-F238E27FC236}">
                <a16:creationId xmlns:a16="http://schemas.microsoft.com/office/drawing/2014/main" id="{290F62AE-FA6C-4068-A1A1-D6FEB08B6D9F}"/>
              </a:ext>
            </a:extLst>
          </xdr:cNvPr>
          <xdr:cNvGrpSpPr/>
        </xdr:nvGrpSpPr>
        <xdr:grpSpPr>
          <a:xfrm>
            <a:off x="25407426" y="2330105"/>
            <a:ext cx="5420733" cy="514960"/>
            <a:chOff x="20809322" y="536487"/>
            <a:chExt cx="2538655" cy="316678"/>
          </a:xfrm>
        </xdr:grpSpPr>
        <xdr:sp macro="" textlink="">
          <xdr:nvSpPr>
            <xdr:cNvPr id="21" name="正方形/長方形 20">
              <a:extLst>
                <a:ext uri="{FF2B5EF4-FFF2-40B4-BE49-F238E27FC236}">
                  <a16:creationId xmlns:a16="http://schemas.microsoft.com/office/drawing/2014/main" id="{309811EC-9D4E-43DB-B093-19D71FC2BCFB}"/>
                </a:ext>
              </a:extLst>
            </xdr:cNvPr>
            <xdr:cNvSpPr/>
          </xdr:nvSpPr>
          <xdr:spPr>
            <a:xfrm>
              <a:off x="20809322" y="536487"/>
              <a:ext cx="773205" cy="316678"/>
            </a:xfrm>
            <a:prstGeom prst="rect">
              <a:avLst/>
            </a:prstGeom>
            <a:solidFill>
              <a:srgbClr val="FF0000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sp macro="" textlink="">
          <xdr:nvSpPr>
            <xdr:cNvPr id="22" name="正方形/長方形 21">
              <a:extLst>
                <a:ext uri="{FF2B5EF4-FFF2-40B4-BE49-F238E27FC236}">
                  <a16:creationId xmlns:a16="http://schemas.microsoft.com/office/drawing/2014/main" id="{9688BD62-A615-4118-B6A9-255AAAE06C9D}"/>
                </a:ext>
              </a:extLst>
            </xdr:cNvPr>
            <xdr:cNvSpPr/>
          </xdr:nvSpPr>
          <xdr:spPr>
            <a:xfrm>
              <a:off x="21761821" y="536487"/>
              <a:ext cx="1586156" cy="316678"/>
            </a:xfrm>
            <a:prstGeom prst="rect">
              <a:avLst/>
            </a:prstGeom>
            <a:solidFill>
              <a:schemeClr val="bg1"/>
            </a:solidFill>
            <a:ln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400">
                  <a:solidFill>
                    <a:schemeClr val="tx1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性能値が基準を満たしていない</a:t>
              </a:r>
            </a:p>
          </xdr:txBody>
        </xdr:sp>
        <xdr:cxnSp macro="">
          <xdr:nvCxnSpPr>
            <xdr:cNvPr id="23" name="直線コネクタ 22">
              <a:extLst>
                <a:ext uri="{FF2B5EF4-FFF2-40B4-BE49-F238E27FC236}">
                  <a16:creationId xmlns:a16="http://schemas.microsoft.com/office/drawing/2014/main" id="{DF1149BF-0161-445E-B4F3-651A5C067536}"/>
                </a:ext>
              </a:extLst>
            </xdr:cNvPr>
            <xdr:cNvCxnSpPr>
              <a:stCxn id="21" idx="3"/>
              <a:endCxn id="22" idx="1"/>
            </xdr:cNvCxnSpPr>
          </xdr:nvCxnSpPr>
          <xdr:spPr>
            <a:xfrm>
              <a:off x="21582527" y="694826"/>
              <a:ext cx="179294" cy="0"/>
            </a:xfrm>
            <a:prstGeom prst="line">
              <a:avLst/>
            </a:prstGeom>
            <a:ln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26</xdr:col>
      <xdr:colOff>1056409</xdr:colOff>
      <xdr:row>1</xdr:row>
      <xdr:rowOff>1066800</xdr:rowOff>
    </xdr:from>
    <xdr:to>
      <xdr:col>43</xdr:col>
      <xdr:colOff>692727</xdr:colOff>
      <xdr:row>3</xdr:row>
      <xdr:rowOff>18822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32E78C20-4C98-41E8-8FCB-354B8F3B167B}"/>
            </a:ext>
          </a:extLst>
        </xdr:cNvPr>
        <xdr:cNvSpPr/>
      </xdr:nvSpPr>
      <xdr:spPr>
        <a:xfrm>
          <a:off x="70866000" y="1534391"/>
          <a:ext cx="19829318" cy="2000022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200" b="1"/>
            <a:t>非表示部分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4</xdr:col>
      <xdr:colOff>657224</xdr:colOff>
      <xdr:row>2</xdr:row>
      <xdr:rowOff>80433</xdr:rowOff>
    </xdr:to>
    <xdr:sp macro="" textlink="">
      <xdr:nvSpPr>
        <xdr:cNvPr id="3" name="角丸四角形 6">
          <a:extLst>
            <a:ext uri="{FF2B5EF4-FFF2-40B4-BE49-F238E27FC236}">
              <a16:creationId xmlns:a16="http://schemas.microsoft.com/office/drawing/2014/main" id="{9737030E-953F-4FC9-98A1-2111A60692E9}"/>
            </a:ext>
          </a:extLst>
        </xdr:cNvPr>
        <xdr:cNvSpPr/>
      </xdr:nvSpPr>
      <xdr:spPr>
        <a:xfrm>
          <a:off x="0" y="0"/>
          <a:ext cx="3400424" cy="423333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/>
            <a:t>循環加温式ヒートポンプ／基準値</a:t>
          </a:r>
        </a:p>
      </xdr:txBody>
    </xdr:sp>
    <xdr:clientData/>
  </xdr:twoCellAnchor>
  <xdr:twoCellAnchor editAs="oneCell">
    <xdr:from>
      <xdr:col>0</xdr:col>
      <xdr:colOff>38100</xdr:colOff>
      <xdr:row>5</xdr:row>
      <xdr:rowOff>38100</xdr:rowOff>
    </xdr:from>
    <xdr:to>
      <xdr:col>9</xdr:col>
      <xdr:colOff>251460</xdr:colOff>
      <xdr:row>19</xdr:row>
      <xdr:rowOff>45720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9939E7D-BC86-4A8D-82AE-5B478C9E81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895350"/>
          <a:ext cx="6385560" cy="2407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347383</xdr:colOff>
      <xdr:row>8</xdr:row>
      <xdr:rowOff>44824</xdr:rowOff>
    </xdr:from>
    <xdr:to>
      <xdr:col>8</xdr:col>
      <xdr:colOff>474930</xdr:colOff>
      <xdr:row>14</xdr:row>
      <xdr:rowOff>160320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D88ADD57-821C-4CB4-A8AA-03ECE8B699D0}"/>
            </a:ext>
          </a:extLst>
        </xdr:cNvPr>
        <xdr:cNvSpPr/>
      </xdr:nvSpPr>
      <xdr:spPr>
        <a:xfrm>
          <a:off x="7989795" y="2241177"/>
          <a:ext cx="3892723" cy="1594672"/>
        </a:xfrm>
        <a:prstGeom prst="wedgeRoundRectCallout">
          <a:avLst>
            <a:gd name="adj1" fmla="val -105234"/>
            <a:gd name="adj2" fmla="val 43314"/>
            <a:gd name="adj3" fmla="val 16667"/>
          </a:avLst>
        </a:prstGeom>
        <a:solidFill>
          <a:srgbClr val="FFFFCC"/>
        </a:solidFill>
        <a:ln w="349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en-US" altLang="ja-JP" sz="1400" b="0" u="none">
              <a:solidFill>
                <a:srgbClr val="000000"/>
              </a:solidFill>
              <a:latin typeface="+mn-ea"/>
              <a:ea typeface="+mn-ea"/>
            </a:rPr>
            <a:t>GX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要件にかかわる書類を提出する場合は、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400" b="1" u="none">
              <a:solidFill>
                <a:srgbClr val="FF0000"/>
              </a:solidFill>
              <a:latin typeface="+mn-ea"/>
              <a:ea typeface="+mn-ea"/>
            </a:rPr>
            <a:t>該当の書類名を追記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して下さい。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また、提出予定の場合は</a:t>
          </a:r>
          <a:r>
            <a:rPr kumimoji="1" lang="ja-JP" altLang="en-US" sz="1400" b="1" u="none">
              <a:solidFill>
                <a:srgbClr val="FF0000"/>
              </a:solidFill>
              <a:latin typeface="+mn-ea"/>
              <a:ea typeface="+mn-ea"/>
            </a:rPr>
            <a:t>提出予定日を記載</a:t>
          </a:r>
          <a:r>
            <a:rPr kumimoji="1" lang="ja-JP" altLang="en-US" sz="1400" b="0" u="none">
              <a:solidFill>
                <a:srgbClr val="000000"/>
              </a:solidFill>
              <a:latin typeface="+mn-ea"/>
              <a:ea typeface="+mn-ea"/>
            </a:rPr>
            <a:t>してください。</a:t>
          </a:r>
          <a:endParaRPr kumimoji="1" lang="en-US" altLang="ja-JP" sz="1400" b="0" u="none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268941</xdr:colOff>
      <xdr:row>7</xdr:row>
      <xdr:rowOff>112058</xdr:rowOff>
    </xdr:from>
    <xdr:to>
      <xdr:col>4</xdr:col>
      <xdr:colOff>2868705</xdr:colOff>
      <xdr:row>8</xdr:row>
      <xdr:rowOff>179293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0DD12CD-AB7D-4A43-8D5C-B0B6A99087AC}"/>
            </a:ext>
          </a:extLst>
        </xdr:cNvPr>
        <xdr:cNvSpPr/>
      </xdr:nvSpPr>
      <xdr:spPr>
        <a:xfrm>
          <a:off x="268941" y="4112558"/>
          <a:ext cx="10455088" cy="638735"/>
        </a:xfrm>
        <a:prstGeom prst="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/>
            <a:t>編集不可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65330;&#65297;&#24180;&#24230;%20&#35036;&#27491;&#65288;&#29983;&#29987;&#35373;&#20633;&#30465;&#12456;&#12493;&#65289;/03&#12288;&#35506;&#38988;&#12539;&#12479;&#12473;&#12463;/&#35069;&#21697;&#22411;&#30058;&#12510;&#12473;&#12479;&#36939;&#29992;/&#35069;&#21697;&#22411;&#30058;&#12522;&#12473;&#12488;&#31649;&#2970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2411;&#30058;&#12510;&#12473;&#12479;/4.&#36914;&#25431;&#31649;&#29702;/&#22411;&#30058;&#12522;&#12473;&#12488;&#31649;&#29702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ール管理表"/>
      <sheetName val="製品型番リスト管理表"/>
      <sheetName val="工業会提出用リスト"/>
      <sheetName val="不備内容管理表"/>
      <sheetName val="メーカー情報管一覧"/>
    </sheetNames>
    <sheetDataSet>
      <sheetData sheetId="0"/>
      <sheetData sheetId="1">
        <row r="5">
          <cell r="AY5" t="str">
            <v>日本工作機械工業会</v>
          </cell>
        </row>
        <row r="6">
          <cell r="AY6" t="str">
            <v>日本産業機械工業会</v>
          </cell>
        </row>
        <row r="7">
          <cell r="AY7" t="str">
            <v>日本印刷機械工業会</v>
          </cell>
        </row>
        <row r="8">
          <cell r="AY8" t="str">
            <v>日本鍛圧機械工業会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棚卸対象メーカーID"/>
      <sheetName val="リストベース"/>
      <sheetName val="モデルチェンジ管理"/>
      <sheetName val="メーカー情報"/>
      <sheetName val="型番リスト"/>
      <sheetName val="不備内容管理表"/>
      <sheetName val="変更・削除管理"/>
      <sheetName val="サンプルチェック数算出方法"/>
      <sheetName val="MC&amp;変更用FMT作成表"/>
      <sheetName val="型番マスタ運用担当"/>
      <sheetName val="data"/>
      <sheetName val="管理伝票"/>
      <sheetName val="申CS"/>
      <sheetName val="Sheet1"/>
    </sheetNames>
    <sheetDataSet>
      <sheetData sheetId="0"/>
      <sheetData sheetId="1"/>
      <sheetData sheetId="2"/>
      <sheetData sheetId="3"/>
      <sheetData sheetId="4">
        <row r="1">
          <cell r="AQ1">
            <v>0</v>
          </cell>
        </row>
        <row r="3">
          <cell r="AQ3" t="str">
            <v>受付or審査</v>
          </cell>
        </row>
        <row r="4">
          <cell r="AQ4" t="str">
            <v>レコード無効化フラグ</v>
          </cell>
        </row>
        <row r="5">
          <cell r="AQ5">
            <v>0</v>
          </cell>
        </row>
        <row r="6">
          <cell r="AQ6" t="str">
            <v>レコード無効化フラグ</v>
          </cell>
        </row>
        <row r="7">
          <cell r="AQ7" t="str">
            <v>×</v>
          </cell>
        </row>
        <row r="8">
          <cell r="AQ8">
            <v>0</v>
          </cell>
        </row>
        <row r="9">
          <cell r="AQ9">
            <v>0</v>
          </cell>
        </row>
        <row r="10">
          <cell r="AQ10">
            <v>0</v>
          </cell>
        </row>
        <row r="11">
          <cell r="AQ11">
            <v>0</v>
          </cell>
        </row>
        <row r="12">
          <cell r="AQ12">
            <v>0</v>
          </cell>
        </row>
        <row r="13">
          <cell r="AQ13">
            <v>0</v>
          </cell>
        </row>
        <row r="14">
          <cell r="AQ14" t="str">
            <v>×</v>
          </cell>
        </row>
        <row r="15">
          <cell r="AQ15">
            <v>0</v>
          </cell>
        </row>
        <row r="16">
          <cell r="AQ16">
            <v>0</v>
          </cell>
        </row>
        <row r="17">
          <cell r="AQ17" t="str">
            <v>×</v>
          </cell>
        </row>
        <row r="18">
          <cell r="AQ18">
            <v>0</v>
          </cell>
        </row>
        <row r="19">
          <cell r="AQ19" t="str">
            <v>×</v>
          </cell>
        </row>
        <row r="20">
          <cell r="AQ20">
            <v>0</v>
          </cell>
        </row>
        <row r="21">
          <cell r="AQ21" t="str">
            <v>×</v>
          </cell>
        </row>
        <row r="22">
          <cell r="AQ22">
            <v>0</v>
          </cell>
        </row>
        <row r="23">
          <cell r="AQ23" t="str">
            <v>×</v>
          </cell>
        </row>
        <row r="24">
          <cell r="AQ24" t="str">
            <v>×</v>
          </cell>
        </row>
        <row r="25">
          <cell r="AQ25" t="str">
            <v>×</v>
          </cell>
        </row>
        <row r="26">
          <cell r="AQ26" t="str">
            <v>×</v>
          </cell>
        </row>
        <row r="27">
          <cell r="AQ27" t="str">
            <v>×</v>
          </cell>
        </row>
        <row r="28">
          <cell r="AQ28" t="str">
            <v>×</v>
          </cell>
        </row>
        <row r="29">
          <cell r="AQ29" t="str">
            <v>×</v>
          </cell>
        </row>
        <row r="30">
          <cell r="AQ30" t="str">
            <v>×</v>
          </cell>
        </row>
        <row r="31">
          <cell r="AQ31" t="str">
            <v>×</v>
          </cell>
        </row>
        <row r="32">
          <cell r="AQ32" t="str">
            <v>×</v>
          </cell>
        </row>
        <row r="33">
          <cell r="AQ33" t="str">
            <v>×</v>
          </cell>
        </row>
        <row r="34">
          <cell r="AQ34">
            <v>0</v>
          </cell>
        </row>
        <row r="35">
          <cell r="AQ35">
            <v>0</v>
          </cell>
        </row>
        <row r="36">
          <cell r="AQ36">
            <v>0</v>
          </cell>
        </row>
        <row r="37">
          <cell r="AQ37">
            <v>0</v>
          </cell>
        </row>
        <row r="38">
          <cell r="AQ38">
            <v>0</v>
          </cell>
        </row>
        <row r="39">
          <cell r="AQ39">
            <v>0</v>
          </cell>
        </row>
        <row r="40">
          <cell r="AQ40">
            <v>0</v>
          </cell>
        </row>
        <row r="41">
          <cell r="AQ41">
            <v>0</v>
          </cell>
        </row>
        <row r="42">
          <cell r="AQ42">
            <v>0</v>
          </cell>
        </row>
        <row r="43">
          <cell r="AQ43">
            <v>0</v>
          </cell>
        </row>
        <row r="44">
          <cell r="AQ44">
            <v>0</v>
          </cell>
        </row>
        <row r="45">
          <cell r="AQ45" t="str">
            <v>×</v>
          </cell>
        </row>
        <row r="46">
          <cell r="AQ46" t="str">
            <v>×</v>
          </cell>
        </row>
        <row r="47">
          <cell r="AQ47">
            <v>0</v>
          </cell>
        </row>
        <row r="48">
          <cell r="AQ48" t="str">
            <v>×</v>
          </cell>
        </row>
        <row r="49">
          <cell r="AQ49">
            <v>0</v>
          </cell>
        </row>
        <row r="50">
          <cell r="AQ50" t="str">
            <v>×</v>
          </cell>
        </row>
        <row r="51">
          <cell r="AQ51">
            <v>0</v>
          </cell>
        </row>
        <row r="52">
          <cell r="AQ52">
            <v>0</v>
          </cell>
        </row>
        <row r="53">
          <cell r="AQ53">
            <v>0</v>
          </cell>
        </row>
        <row r="54">
          <cell r="AQ54">
            <v>0</v>
          </cell>
        </row>
        <row r="55">
          <cell r="AQ55">
            <v>0</v>
          </cell>
        </row>
        <row r="56">
          <cell r="AQ56" t="str">
            <v>×</v>
          </cell>
        </row>
        <row r="57">
          <cell r="AQ57" t="str">
            <v>×</v>
          </cell>
        </row>
        <row r="58">
          <cell r="AQ58">
            <v>0</v>
          </cell>
        </row>
        <row r="59">
          <cell r="AQ59">
            <v>0</v>
          </cell>
        </row>
        <row r="60">
          <cell r="AQ60" t="str">
            <v>×</v>
          </cell>
        </row>
        <row r="61">
          <cell r="AQ61">
            <v>0</v>
          </cell>
        </row>
        <row r="62">
          <cell r="AQ62">
            <v>0</v>
          </cell>
        </row>
        <row r="63">
          <cell r="AQ63" t="str">
            <v>×</v>
          </cell>
        </row>
        <row r="64">
          <cell r="AQ64">
            <v>0</v>
          </cell>
        </row>
        <row r="65">
          <cell r="AQ65">
            <v>0</v>
          </cell>
        </row>
        <row r="66">
          <cell r="AQ66">
            <v>0</v>
          </cell>
        </row>
        <row r="67">
          <cell r="AQ67" t="str">
            <v>×</v>
          </cell>
        </row>
        <row r="68">
          <cell r="AQ68" t="str">
            <v>×</v>
          </cell>
        </row>
        <row r="69">
          <cell r="AQ69">
            <v>0</v>
          </cell>
        </row>
        <row r="70">
          <cell r="AQ70">
            <v>0</v>
          </cell>
        </row>
        <row r="71">
          <cell r="AQ71">
            <v>0</v>
          </cell>
        </row>
        <row r="72">
          <cell r="AQ72" t="str">
            <v>×</v>
          </cell>
        </row>
        <row r="73">
          <cell r="AQ73" t="str">
            <v>×</v>
          </cell>
        </row>
        <row r="74">
          <cell r="AQ74">
            <v>0</v>
          </cell>
        </row>
        <row r="75">
          <cell r="AQ75" t="str">
            <v>×</v>
          </cell>
        </row>
        <row r="76">
          <cell r="AQ76">
            <v>0</v>
          </cell>
        </row>
        <row r="77">
          <cell r="AQ77" t="str">
            <v>×</v>
          </cell>
        </row>
        <row r="78">
          <cell r="AQ78">
            <v>0</v>
          </cell>
        </row>
        <row r="79">
          <cell r="AQ79">
            <v>0</v>
          </cell>
        </row>
        <row r="80">
          <cell r="AQ80">
            <v>0</v>
          </cell>
        </row>
        <row r="81">
          <cell r="AQ81">
            <v>0</v>
          </cell>
        </row>
        <row r="82">
          <cell r="AQ82" t="str">
            <v>×</v>
          </cell>
        </row>
        <row r="83">
          <cell r="AQ83">
            <v>0</v>
          </cell>
        </row>
        <row r="84">
          <cell r="AQ84" t="str">
            <v>×</v>
          </cell>
        </row>
        <row r="85">
          <cell r="AQ85" t="str">
            <v>×</v>
          </cell>
        </row>
        <row r="86">
          <cell r="AQ86" t="str">
            <v>×</v>
          </cell>
        </row>
        <row r="87">
          <cell r="AQ87" t="str">
            <v>×</v>
          </cell>
        </row>
        <row r="88">
          <cell r="AQ88">
            <v>0</v>
          </cell>
        </row>
        <row r="89">
          <cell r="AQ89">
            <v>0</v>
          </cell>
        </row>
        <row r="90">
          <cell r="AQ90">
            <v>0</v>
          </cell>
        </row>
        <row r="91">
          <cell r="AQ91" t="str">
            <v>×</v>
          </cell>
        </row>
        <row r="92">
          <cell r="AQ92">
            <v>0</v>
          </cell>
        </row>
        <row r="93">
          <cell r="AQ93">
            <v>0</v>
          </cell>
        </row>
        <row r="94">
          <cell r="AQ94" t="str">
            <v>×</v>
          </cell>
        </row>
        <row r="95">
          <cell r="AQ95">
            <v>0</v>
          </cell>
        </row>
        <row r="96">
          <cell r="AQ96">
            <v>0</v>
          </cell>
        </row>
        <row r="97">
          <cell r="AQ97">
            <v>0</v>
          </cell>
        </row>
        <row r="98">
          <cell r="AQ98">
            <v>0</v>
          </cell>
        </row>
        <row r="99">
          <cell r="AQ99" t="str">
            <v>×</v>
          </cell>
        </row>
        <row r="100">
          <cell r="AQ100" t="str">
            <v>×</v>
          </cell>
        </row>
        <row r="101">
          <cell r="AQ101">
            <v>0</v>
          </cell>
        </row>
        <row r="102">
          <cell r="AQ102" t="str">
            <v>×</v>
          </cell>
        </row>
        <row r="103">
          <cell r="AQ103">
            <v>0</v>
          </cell>
        </row>
        <row r="104">
          <cell r="AQ104" t="str">
            <v>×</v>
          </cell>
        </row>
        <row r="105">
          <cell r="AQ105">
            <v>0</v>
          </cell>
        </row>
        <row r="106">
          <cell r="AQ106" t="str">
            <v>×</v>
          </cell>
        </row>
        <row r="107">
          <cell r="AQ107">
            <v>0</v>
          </cell>
        </row>
        <row r="108">
          <cell r="AQ108" t="str">
            <v>×</v>
          </cell>
        </row>
        <row r="109">
          <cell r="AQ109">
            <v>0</v>
          </cell>
        </row>
        <row r="110">
          <cell r="AQ110" t="str">
            <v>×</v>
          </cell>
        </row>
        <row r="111">
          <cell r="AQ111" t="str">
            <v>×</v>
          </cell>
        </row>
        <row r="112">
          <cell r="AQ112">
            <v>0</v>
          </cell>
        </row>
        <row r="113">
          <cell r="AQ113">
            <v>0</v>
          </cell>
        </row>
        <row r="114">
          <cell r="AQ114">
            <v>0</v>
          </cell>
        </row>
        <row r="115">
          <cell r="AQ115">
            <v>0</v>
          </cell>
        </row>
        <row r="116">
          <cell r="AQ116">
            <v>0</v>
          </cell>
        </row>
        <row r="117">
          <cell r="AQ117" t="str">
            <v>×</v>
          </cell>
        </row>
        <row r="118">
          <cell r="AQ118">
            <v>0</v>
          </cell>
        </row>
        <row r="119">
          <cell r="AQ119">
            <v>0</v>
          </cell>
        </row>
        <row r="120">
          <cell r="AQ120">
            <v>0</v>
          </cell>
        </row>
        <row r="121">
          <cell r="AQ121" t="str">
            <v>×</v>
          </cell>
        </row>
        <row r="122">
          <cell r="AQ122" t="str">
            <v>×</v>
          </cell>
        </row>
        <row r="123">
          <cell r="AQ123">
            <v>0</v>
          </cell>
        </row>
        <row r="124">
          <cell r="AQ124">
            <v>0</v>
          </cell>
        </row>
        <row r="125">
          <cell r="AQ125">
            <v>0</v>
          </cell>
        </row>
        <row r="126">
          <cell r="AQ126" t="str">
            <v>×</v>
          </cell>
        </row>
        <row r="127">
          <cell r="AQ127">
            <v>0</v>
          </cell>
        </row>
        <row r="128">
          <cell r="AQ128">
            <v>0</v>
          </cell>
        </row>
        <row r="129">
          <cell r="AQ129">
            <v>0</v>
          </cell>
        </row>
        <row r="130">
          <cell r="AQ130" t="str">
            <v>×</v>
          </cell>
        </row>
        <row r="131">
          <cell r="AQ131">
            <v>0</v>
          </cell>
        </row>
        <row r="132">
          <cell r="AQ132" t="str">
            <v>×</v>
          </cell>
        </row>
        <row r="133">
          <cell r="AQ133" t="str">
            <v>×</v>
          </cell>
        </row>
        <row r="134">
          <cell r="AQ134" t="str">
            <v>×</v>
          </cell>
        </row>
        <row r="135">
          <cell r="AQ135">
            <v>0</v>
          </cell>
        </row>
        <row r="136">
          <cell r="AQ136" t="str">
            <v>×</v>
          </cell>
        </row>
        <row r="137">
          <cell r="AQ137">
            <v>0</v>
          </cell>
        </row>
        <row r="138">
          <cell r="AQ138">
            <v>0</v>
          </cell>
        </row>
        <row r="139">
          <cell r="AQ139">
            <v>0</v>
          </cell>
        </row>
        <row r="140">
          <cell r="AQ140">
            <v>0</v>
          </cell>
        </row>
        <row r="141">
          <cell r="AQ141">
            <v>0</v>
          </cell>
        </row>
        <row r="142">
          <cell r="AQ142" t="str">
            <v>×</v>
          </cell>
        </row>
        <row r="143">
          <cell r="AQ143" t="str">
            <v>×</v>
          </cell>
        </row>
        <row r="144">
          <cell r="AQ144" t="str">
            <v>×</v>
          </cell>
        </row>
        <row r="145">
          <cell r="AQ145" t="str">
            <v>×</v>
          </cell>
        </row>
        <row r="146">
          <cell r="AQ146">
            <v>0</v>
          </cell>
        </row>
        <row r="147">
          <cell r="AQ147" t="str">
            <v>×</v>
          </cell>
        </row>
        <row r="148">
          <cell r="AQ148">
            <v>0</v>
          </cell>
        </row>
        <row r="149">
          <cell r="AQ149" t="str">
            <v>×</v>
          </cell>
        </row>
        <row r="150">
          <cell r="AQ150">
            <v>0</v>
          </cell>
        </row>
        <row r="151">
          <cell r="AQ151" t="str">
            <v>×</v>
          </cell>
        </row>
        <row r="152">
          <cell r="AQ152">
            <v>0</v>
          </cell>
        </row>
        <row r="153">
          <cell r="AQ153" t="str">
            <v>×</v>
          </cell>
        </row>
        <row r="154">
          <cell r="AQ154" t="str">
            <v>×</v>
          </cell>
        </row>
        <row r="155">
          <cell r="AQ155">
            <v>0</v>
          </cell>
        </row>
        <row r="156">
          <cell r="AQ156">
            <v>0</v>
          </cell>
        </row>
        <row r="157">
          <cell r="AQ157">
            <v>0</v>
          </cell>
        </row>
        <row r="158">
          <cell r="AQ158">
            <v>0</v>
          </cell>
        </row>
        <row r="159">
          <cell r="AQ159" t="str">
            <v>×</v>
          </cell>
        </row>
        <row r="160">
          <cell r="AQ160">
            <v>0</v>
          </cell>
        </row>
        <row r="161">
          <cell r="AQ161">
            <v>0</v>
          </cell>
        </row>
        <row r="162">
          <cell r="AQ162">
            <v>0</v>
          </cell>
        </row>
        <row r="163">
          <cell r="AQ163" t="str">
            <v>×</v>
          </cell>
        </row>
        <row r="164">
          <cell r="AQ164">
            <v>0</v>
          </cell>
        </row>
        <row r="165">
          <cell r="AQ165">
            <v>0</v>
          </cell>
        </row>
        <row r="166">
          <cell r="AQ166">
            <v>0</v>
          </cell>
        </row>
        <row r="167">
          <cell r="AQ167">
            <v>0</v>
          </cell>
        </row>
        <row r="168">
          <cell r="AQ168">
            <v>0</v>
          </cell>
        </row>
        <row r="169">
          <cell r="AQ169" t="str">
            <v>×</v>
          </cell>
        </row>
        <row r="170">
          <cell r="AQ170">
            <v>0</v>
          </cell>
        </row>
        <row r="171">
          <cell r="AQ171">
            <v>0</v>
          </cell>
        </row>
        <row r="172">
          <cell r="AQ172">
            <v>0</v>
          </cell>
        </row>
        <row r="173">
          <cell r="AQ173" t="str">
            <v>×</v>
          </cell>
        </row>
        <row r="174">
          <cell r="AQ174">
            <v>0</v>
          </cell>
        </row>
        <row r="175">
          <cell r="AQ175" t="str">
            <v>×</v>
          </cell>
        </row>
        <row r="176">
          <cell r="AQ176">
            <v>0</v>
          </cell>
        </row>
        <row r="177">
          <cell r="AQ177" t="str">
            <v>×</v>
          </cell>
        </row>
        <row r="178">
          <cell r="AQ178">
            <v>0</v>
          </cell>
        </row>
        <row r="179">
          <cell r="AQ179">
            <v>0</v>
          </cell>
        </row>
        <row r="180">
          <cell r="AQ180" t="str">
            <v>×</v>
          </cell>
        </row>
        <row r="181">
          <cell r="AQ181">
            <v>0</v>
          </cell>
        </row>
        <row r="182">
          <cell r="AQ182" t="str">
            <v>×</v>
          </cell>
        </row>
        <row r="183">
          <cell r="AQ183">
            <v>0</v>
          </cell>
        </row>
        <row r="184">
          <cell r="AQ184" t="str">
            <v>×</v>
          </cell>
        </row>
        <row r="185">
          <cell r="AQ185" t="str">
            <v>×</v>
          </cell>
        </row>
        <row r="186">
          <cell r="AQ186">
            <v>0</v>
          </cell>
        </row>
        <row r="187">
          <cell r="AQ187" t="str">
            <v>×</v>
          </cell>
        </row>
        <row r="188">
          <cell r="AQ188">
            <v>0</v>
          </cell>
        </row>
        <row r="189">
          <cell r="AQ189" t="str">
            <v>×</v>
          </cell>
        </row>
        <row r="190">
          <cell r="AQ190">
            <v>0</v>
          </cell>
        </row>
        <row r="191">
          <cell r="AQ191">
            <v>0</v>
          </cell>
        </row>
        <row r="192">
          <cell r="AQ192" t="str">
            <v>×</v>
          </cell>
        </row>
        <row r="193">
          <cell r="AQ193" t="str">
            <v>×</v>
          </cell>
        </row>
        <row r="194">
          <cell r="AQ194">
            <v>0</v>
          </cell>
        </row>
        <row r="195">
          <cell r="AQ195" t="str">
            <v>×</v>
          </cell>
        </row>
        <row r="196">
          <cell r="AQ196" t="str">
            <v>×</v>
          </cell>
        </row>
        <row r="197">
          <cell r="AQ197">
            <v>0</v>
          </cell>
        </row>
        <row r="198">
          <cell r="AQ198" t="str">
            <v>×</v>
          </cell>
        </row>
        <row r="199">
          <cell r="AQ199">
            <v>0</v>
          </cell>
        </row>
        <row r="200">
          <cell r="AQ200">
            <v>0</v>
          </cell>
        </row>
        <row r="201">
          <cell r="AQ201" t="str">
            <v>×</v>
          </cell>
        </row>
        <row r="202">
          <cell r="AQ202">
            <v>0</v>
          </cell>
        </row>
        <row r="203">
          <cell r="AQ203" t="str">
            <v>×</v>
          </cell>
        </row>
        <row r="204">
          <cell r="AQ204">
            <v>0</v>
          </cell>
        </row>
        <row r="205">
          <cell r="AQ205">
            <v>0</v>
          </cell>
        </row>
        <row r="206">
          <cell r="AQ206" t="str">
            <v>×</v>
          </cell>
        </row>
        <row r="207">
          <cell r="AQ207">
            <v>0</v>
          </cell>
        </row>
        <row r="208">
          <cell r="AQ208">
            <v>0</v>
          </cell>
        </row>
        <row r="209">
          <cell r="AQ209" t="str">
            <v>×</v>
          </cell>
        </row>
        <row r="210">
          <cell r="AQ210" t="str">
            <v>×</v>
          </cell>
        </row>
        <row r="211">
          <cell r="AQ211" t="str">
            <v>×</v>
          </cell>
        </row>
        <row r="212">
          <cell r="AQ212">
            <v>0</v>
          </cell>
        </row>
        <row r="213">
          <cell r="AQ213">
            <v>0</v>
          </cell>
        </row>
        <row r="214">
          <cell r="AQ214">
            <v>0</v>
          </cell>
        </row>
        <row r="215">
          <cell r="AQ215">
            <v>0</v>
          </cell>
        </row>
        <row r="216">
          <cell r="AQ216">
            <v>0</v>
          </cell>
        </row>
        <row r="217">
          <cell r="AQ217">
            <v>0</v>
          </cell>
        </row>
        <row r="218">
          <cell r="AQ218">
            <v>0</v>
          </cell>
        </row>
        <row r="219">
          <cell r="AQ219">
            <v>0</v>
          </cell>
        </row>
        <row r="220">
          <cell r="AQ220" t="str">
            <v>×</v>
          </cell>
        </row>
        <row r="221">
          <cell r="AQ221">
            <v>0</v>
          </cell>
        </row>
        <row r="222">
          <cell r="AQ222" t="str">
            <v>×</v>
          </cell>
        </row>
        <row r="223">
          <cell r="AQ223">
            <v>0</v>
          </cell>
        </row>
        <row r="224">
          <cell r="AQ224">
            <v>0</v>
          </cell>
        </row>
        <row r="225">
          <cell r="AQ225">
            <v>0</v>
          </cell>
        </row>
        <row r="226">
          <cell r="AQ226" t="str">
            <v>×</v>
          </cell>
        </row>
        <row r="227">
          <cell r="AQ227" t="str">
            <v>×</v>
          </cell>
        </row>
        <row r="228">
          <cell r="AQ228">
            <v>0</v>
          </cell>
        </row>
        <row r="229">
          <cell r="AQ229" t="str">
            <v>×</v>
          </cell>
        </row>
        <row r="230">
          <cell r="AQ230">
            <v>0</v>
          </cell>
        </row>
        <row r="231">
          <cell r="AQ231" t="str">
            <v>×</v>
          </cell>
        </row>
        <row r="232">
          <cell r="AQ232">
            <v>0</v>
          </cell>
        </row>
        <row r="233">
          <cell r="AQ233">
            <v>0</v>
          </cell>
        </row>
        <row r="234">
          <cell r="AQ234" t="str">
            <v>×</v>
          </cell>
        </row>
        <row r="235">
          <cell r="AQ235" t="str">
            <v>×</v>
          </cell>
        </row>
        <row r="236">
          <cell r="AQ236">
            <v>0</v>
          </cell>
        </row>
        <row r="237">
          <cell r="AQ237">
            <v>0</v>
          </cell>
        </row>
        <row r="238">
          <cell r="AQ238">
            <v>0</v>
          </cell>
        </row>
        <row r="239">
          <cell r="AQ239">
            <v>0</v>
          </cell>
        </row>
        <row r="240">
          <cell r="AQ240">
            <v>0</v>
          </cell>
        </row>
        <row r="241">
          <cell r="AQ241" t="str">
            <v>×</v>
          </cell>
        </row>
        <row r="242">
          <cell r="AQ242">
            <v>0</v>
          </cell>
        </row>
        <row r="243">
          <cell r="AQ243" t="str">
            <v>×</v>
          </cell>
        </row>
        <row r="244">
          <cell r="AQ244">
            <v>0</v>
          </cell>
        </row>
        <row r="245">
          <cell r="AQ245">
            <v>0</v>
          </cell>
        </row>
        <row r="246">
          <cell r="AQ246">
            <v>0</v>
          </cell>
        </row>
        <row r="247">
          <cell r="AQ247">
            <v>0</v>
          </cell>
        </row>
        <row r="248">
          <cell r="AQ248">
            <v>0</v>
          </cell>
        </row>
        <row r="249">
          <cell r="AQ249">
            <v>0</v>
          </cell>
        </row>
        <row r="250">
          <cell r="AQ250">
            <v>0</v>
          </cell>
        </row>
        <row r="251">
          <cell r="AQ251">
            <v>0</v>
          </cell>
        </row>
        <row r="252">
          <cell r="AQ252" t="str">
            <v>×</v>
          </cell>
        </row>
        <row r="253">
          <cell r="AQ253">
            <v>0</v>
          </cell>
        </row>
        <row r="254">
          <cell r="AQ254" t="str">
            <v>×</v>
          </cell>
        </row>
        <row r="255">
          <cell r="AQ255">
            <v>0</v>
          </cell>
        </row>
        <row r="256">
          <cell r="AQ256" t="str">
            <v>×</v>
          </cell>
        </row>
        <row r="257">
          <cell r="AQ257" t="str">
            <v>×</v>
          </cell>
        </row>
        <row r="258">
          <cell r="AQ258">
            <v>0</v>
          </cell>
        </row>
        <row r="259">
          <cell r="AQ259" t="str">
            <v>×</v>
          </cell>
        </row>
        <row r="260">
          <cell r="AQ260">
            <v>0</v>
          </cell>
        </row>
        <row r="261">
          <cell r="AQ261">
            <v>0</v>
          </cell>
        </row>
        <row r="262">
          <cell r="AQ262" t="str">
            <v>×</v>
          </cell>
        </row>
        <row r="263">
          <cell r="AQ263">
            <v>0</v>
          </cell>
        </row>
        <row r="264">
          <cell r="AQ264">
            <v>0</v>
          </cell>
        </row>
        <row r="265">
          <cell r="AQ265">
            <v>0</v>
          </cell>
        </row>
        <row r="266">
          <cell r="AQ266">
            <v>0</v>
          </cell>
        </row>
        <row r="267">
          <cell r="AQ267" t="str">
            <v>×</v>
          </cell>
        </row>
        <row r="268">
          <cell r="AQ268" t="str">
            <v>×</v>
          </cell>
        </row>
        <row r="269">
          <cell r="AQ269">
            <v>0</v>
          </cell>
        </row>
        <row r="270">
          <cell r="AQ270" t="str">
            <v>×</v>
          </cell>
        </row>
        <row r="271">
          <cell r="AQ271">
            <v>0</v>
          </cell>
        </row>
        <row r="272">
          <cell r="AQ272">
            <v>0</v>
          </cell>
        </row>
        <row r="273">
          <cell r="AQ273">
            <v>0</v>
          </cell>
        </row>
        <row r="274">
          <cell r="AQ274">
            <v>0</v>
          </cell>
        </row>
        <row r="275">
          <cell r="AQ275">
            <v>0</v>
          </cell>
        </row>
        <row r="276">
          <cell r="AQ276">
            <v>0</v>
          </cell>
        </row>
        <row r="277">
          <cell r="AQ277">
            <v>0</v>
          </cell>
        </row>
        <row r="278">
          <cell r="AQ278">
            <v>0</v>
          </cell>
        </row>
        <row r="279">
          <cell r="AQ279">
            <v>0</v>
          </cell>
        </row>
        <row r="280">
          <cell r="AQ280">
            <v>0</v>
          </cell>
        </row>
        <row r="281">
          <cell r="AQ281">
            <v>0</v>
          </cell>
        </row>
        <row r="282">
          <cell r="AQ282">
            <v>0</v>
          </cell>
        </row>
        <row r="283">
          <cell r="AQ283">
            <v>0</v>
          </cell>
        </row>
        <row r="284">
          <cell r="AQ284">
            <v>0</v>
          </cell>
        </row>
        <row r="285">
          <cell r="AQ285">
            <v>0</v>
          </cell>
        </row>
        <row r="286">
          <cell r="AQ286">
            <v>0</v>
          </cell>
        </row>
        <row r="287">
          <cell r="AQ287">
            <v>0</v>
          </cell>
        </row>
        <row r="288">
          <cell r="AQ288">
            <v>0</v>
          </cell>
        </row>
        <row r="289">
          <cell r="AQ289">
            <v>0</v>
          </cell>
        </row>
        <row r="290">
          <cell r="AQ290">
            <v>0</v>
          </cell>
        </row>
        <row r="291">
          <cell r="AQ291">
            <v>0</v>
          </cell>
        </row>
        <row r="292">
          <cell r="AQ292">
            <v>0</v>
          </cell>
        </row>
        <row r="293">
          <cell r="AQ293">
            <v>0</v>
          </cell>
        </row>
        <row r="294">
          <cell r="AQ294">
            <v>0</v>
          </cell>
        </row>
        <row r="295">
          <cell r="AQ295">
            <v>0</v>
          </cell>
        </row>
        <row r="296">
          <cell r="AQ296">
            <v>0</v>
          </cell>
        </row>
        <row r="297">
          <cell r="AQ297">
            <v>0</v>
          </cell>
        </row>
        <row r="298">
          <cell r="AQ298">
            <v>0</v>
          </cell>
        </row>
        <row r="299">
          <cell r="AQ299">
            <v>0</v>
          </cell>
        </row>
        <row r="300">
          <cell r="AQ300">
            <v>0</v>
          </cell>
        </row>
        <row r="301">
          <cell r="AQ301">
            <v>0</v>
          </cell>
        </row>
        <row r="302">
          <cell r="AQ302">
            <v>0</v>
          </cell>
        </row>
        <row r="303">
          <cell r="AQ303">
            <v>0</v>
          </cell>
        </row>
        <row r="304">
          <cell r="AQ304">
            <v>0</v>
          </cell>
        </row>
        <row r="305">
          <cell r="AQ305">
            <v>0</v>
          </cell>
        </row>
        <row r="306">
          <cell r="AQ306">
            <v>0</v>
          </cell>
        </row>
        <row r="307">
          <cell r="AQ307">
            <v>0</v>
          </cell>
        </row>
        <row r="308">
          <cell r="AQ308">
            <v>0</v>
          </cell>
        </row>
        <row r="309">
          <cell r="AQ309">
            <v>0</v>
          </cell>
        </row>
        <row r="310">
          <cell r="AQ310">
            <v>0</v>
          </cell>
        </row>
        <row r="311">
          <cell r="AQ311">
            <v>0</v>
          </cell>
        </row>
        <row r="312">
          <cell r="AQ312">
            <v>0</v>
          </cell>
        </row>
        <row r="313">
          <cell r="AQ313">
            <v>0</v>
          </cell>
        </row>
        <row r="314">
          <cell r="AQ314">
            <v>0</v>
          </cell>
        </row>
        <row r="315">
          <cell r="AQ315">
            <v>0</v>
          </cell>
        </row>
        <row r="316">
          <cell r="AQ316">
            <v>0</v>
          </cell>
        </row>
        <row r="317">
          <cell r="AQ317">
            <v>0</v>
          </cell>
        </row>
        <row r="318">
          <cell r="AQ318">
            <v>0</v>
          </cell>
        </row>
        <row r="319">
          <cell r="AQ319">
            <v>0</v>
          </cell>
        </row>
        <row r="320">
          <cell r="AQ320" t="str">
            <v>×</v>
          </cell>
        </row>
        <row r="321">
          <cell r="AQ321">
            <v>0</v>
          </cell>
        </row>
        <row r="322">
          <cell r="AQ322">
            <v>0</v>
          </cell>
        </row>
        <row r="323">
          <cell r="AQ323">
            <v>0</v>
          </cell>
        </row>
        <row r="324">
          <cell r="AQ324">
            <v>0</v>
          </cell>
        </row>
        <row r="325">
          <cell r="AQ325" t="str">
            <v>×</v>
          </cell>
        </row>
        <row r="326">
          <cell r="AQ326" t="str">
            <v>×</v>
          </cell>
        </row>
        <row r="327">
          <cell r="AQ327">
            <v>0</v>
          </cell>
        </row>
        <row r="328">
          <cell r="AQ328" t="str">
            <v>×</v>
          </cell>
        </row>
        <row r="329">
          <cell r="AQ329" t="str">
            <v>×</v>
          </cell>
        </row>
        <row r="330">
          <cell r="AQ330">
            <v>0</v>
          </cell>
        </row>
        <row r="331">
          <cell r="AQ331">
            <v>0</v>
          </cell>
        </row>
        <row r="332">
          <cell r="AQ332" t="str">
            <v>×</v>
          </cell>
        </row>
        <row r="333">
          <cell r="AQ333">
            <v>0</v>
          </cell>
        </row>
        <row r="334">
          <cell r="AQ334">
            <v>0</v>
          </cell>
        </row>
        <row r="335">
          <cell r="AQ335" t="str">
            <v>×</v>
          </cell>
        </row>
        <row r="336">
          <cell r="AQ336">
            <v>0</v>
          </cell>
        </row>
        <row r="337">
          <cell r="AQ337">
            <v>0</v>
          </cell>
        </row>
        <row r="338">
          <cell r="AQ338">
            <v>0</v>
          </cell>
        </row>
        <row r="339">
          <cell r="AQ339">
            <v>0</v>
          </cell>
        </row>
        <row r="340">
          <cell r="AQ340">
            <v>0</v>
          </cell>
        </row>
        <row r="341">
          <cell r="AQ341">
            <v>0</v>
          </cell>
        </row>
        <row r="342">
          <cell r="AQ342">
            <v>0</v>
          </cell>
        </row>
        <row r="343">
          <cell r="AQ343">
            <v>0</v>
          </cell>
        </row>
        <row r="344">
          <cell r="AQ344">
            <v>0</v>
          </cell>
        </row>
        <row r="345">
          <cell r="AQ345">
            <v>0</v>
          </cell>
        </row>
        <row r="346">
          <cell r="AQ346">
            <v>0</v>
          </cell>
        </row>
        <row r="347">
          <cell r="AQ347">
            <v>0</v>
          </cell>
        </row>
        <row r="348">
          <cell r="AQ348">
            <v>0</v>
          </cell>
        </row>
        <row r="349">
          <cell r="AQ349">
            <v>0</v>
          </cell>
        </row>
        <row r="350">
          <cell r="AQ350">
            <v>0</v>
          </cell>
        </row>
        <row r="351">
          <cell r="AQ351">
            <v>0</v>
          </cell>
        </row>
        <row r="352">
          <cell r="AQ352">
            <v>0</v>
          </cell>
        </row>
        <row r="353">
          <cell r="AQ353">
            <v>0</v>
          </cell>
        </row>
        <row r="354">
          <cell r="AQ354">
            <v>0</v>
          </cell>
        </row>
        <row r="355">
          <cell r="AQ355" t="str">
            <v>×</v>
          </cell>
        </row>
        <row r="356">
          <cell r="AQ356">
            <v>0</v>
          </cell>
        </row>
        <row r="357">
          <cell r="AQ357">
            <v>0</v>
          </cell>
        </row>
        <row r="358">
          <cell r="AQ358">
            <v>0</v>
          </cell>
        </row>
        <row r="359">
          <cell r="AQ359">
            <v>0</v>
          </cell>
        </row>
        <row r="360">
          <cell r="AQ360">
            <v>0</v>
          </cell>
        </row>
        <row r="361">
          <cell r="AQ361">
            <v>0</v>
          </cell>
        </row>
        <row r="362">
          <cell r="AQ362" t="str">
            <v>×</v>
          </cell>
        </row>
        <row r="363">
          <cell r="AQ363" t="str">
            <v>×</v>
          </cell>
        </row>
        <row r="364">
          <cell r="AQ364">
            <v>0</v>
          </cell>
        </row>
        <row r="365">
          <cell r="AQ365" t="str">
            <v>×</v>
          </cell>
        </row>
        <row r="366">
          <cell r="AQ366">
            <v>0</v>
          </cell>
        </row>
        <row r="367">
          <cell r="AQ367">
            <v>0</v>
          </cell>
        </row>
        <row r="368">
          <cell r="AQ368" t="str">
            <v>×</v>
          </cell>
        </row>
        <row r="369">
          <cell r="AQ369">
            <v>0</v>
          </cell>
        </row>
        <row r="370">
          <cell r="AQ370">
            <v>0</v>
          </cell>
        </row>
        <row r="371">
          <cell r="AQ371">
            <v>0</v>
          </cell>
        </row>
        <row r="372">
          <cell r="AQ372">
            <v>0</v>
          </cell>
        </row>
        <row r="373">
          <cell r="AQ373" t="str">
            <v>×</v>
          </cell>
        </row>
        <row r="374">
          <cell r="AQ374">
            <v>0</v>
          </cell>
        </row>
        <row r="375">
          <cell r="AQ375">
            <v>0</v>
          </cell>
        </row>
        <row r="376">
          <cell r="AQ376">
            <v>0</v>
          </cell>
        </row>
        <row r="377">
          <cell r="AQ377">
            <v>0</v>
          </cell>
        </row>
        <row r="378">
          <cell r="AQ378">
            <v>0</v>
          </cell>
        </row>
        <row r="379">
          <cell r="AQ379">
            <v>0</v>
          </cell>
        </row>
        <row r="380">
          <cell r="AQ380">
            <v>0</v>
          </cell>
        </row>
        <row r="381">
          <cell r="AQ381">
            <v>0</v>
          </cell>
        </row>
        <row r="382">
          <cell r="AQ382" t="str">
            <v>×</v>
          </cell>
        </row>
        <row r="383">
          <cell r="AQ383">
            <v>0</v>
          </cell>
        </row>
        <row r="384">
          <cell r="AQ384">
            <v>0</v>
          </cell>
        </row>
        <row r="385">
          <cell r="AQ385">
            <v>0</v>
          </cell>
        </row>
        <row r="386">
          <cell r="AQ386">
            <v>0</v>
          </cell>
        </row>
        <row r="387">
          <cell r="AQ387">
            <v>0</v>
          </cell>
        </row>
        <row r="388">
          <cell r="AQ388">
            <v>0</v>
          </cell>
        </row>
        <row r="389">
          <cell r="AQ389">
            <v>0</v>
          </cell>
        </row>
        <row r="390">
          <cell r="AQ390" t="str">
            <v>×</v>
          </cell>
        </row>
        <row r="391">
          <cell r="AQ391">
            <v>0</v>
          </cell>
        </row>
        <row r="392">
          <cell r="AQ392" t="str">
            <v>×</v>
          </cell>
        </row>
        <row r="393">
          <cell r="AQ393">
            <v>0</v>
          </cell>
        </row>
        <row r="394">
          <cell r="AQ394">
            <v>0</v>
          </cell>
        </row>
        <row r="395">
          <cell r="AQ395" t="str">
            <v>×</v>
          </cell>
        </row>
        <row r="396">
          <cell r="AQ396">
            <v>0</v>
          </cell>
        </row>
        <row r="397">
          <cell r="AQ397">
            <v>0</v>
          </cell>
        </row>
        <row r="398">
          <cell r="AQ398" t="str">
            <v>×</v>
          </cell>
        </row>
        <row r="399">
          <cell r="AQ399">
            <v>0</v>
          </cell>
        </row>
        <row r="400">
          <cell r="AQ400" t="str">
            <v>×</v>
          </cell>
        </row>
        <row r="401">
          <cell r="AQ401">
            <v>0</v>
          </cell>
        </row>
        <row r="402">
          <cell r="AQ402">
            <v>0</v>
          </cell>
        </row>
        <row r="403">
          <cell r="AQ403" t="str">
            <v>×</v>
          </cell>
        </row>
        <row r="404">
          <cell r="AQ404">
            <v>0</v>
          </cell>
        </row>
        <row r="405">
          <cell r="AQ405" t="str">
            <v>×</v>
          </cell>
        </row>
        <row r="406">
          <cell r="AQ406" t="str">
            <v>×</v>
          </cell>
        </row>
        <row r="407">
          <cell r="AQ407" t="str">
            <v>×</v>
          </cell>
        </row>
        <row r="408">
          <cell r="AQ408">
            <v>0</v>
          </cell>
        </row>
        <row r="409">
          <cell r="AQ409" t="str">
            <v>×</v>
          </cell>
        </row>
        <row r="410">
          <cell r="AQ410">
            <v>0</v>
          </cell>
        </row>
        <row r="411">
          <cell r="AQ411">
            <v>0</v>
          </cell>
        </row>
        <row r="412">
          <cell r="AQ412">
            <v>0</v>
          </cell>
        </row>
        <row r="413">
          <cell r="AQ413">
            <v>0</v>
          </cell>
        </row>
        <row r="414">
          <cell r="AQ414">
            <v>0</v>
          </cell>
        </row>
        <row r="415">
          <cell r="AQ415">
            <v>0</v>
          </cell>
        </row>
        <row r="416">
          <cell r="AQ416" t="str">
            <v>×</v>
          </cell>
        </row>
        <row r="417">
          <cell r="AQ417">
            <v>0</v>
          </cell>
        </row>
        <row r="418">
          <cell r="AQ418">
            <v>0</v>
          </cell>
        </row>
        <row r="419">
          <cell r="AQ419">
            <v>0</v>
          </cell>
        </row>
        <row r="420">
          <cell r="AQ420">
            <v>0</v>
          </cell>
        </row>
        <row r="421">
          <cell r="AQ421">
            <v>0</v>
          </cell>
        </row>
        <row r="422">
          <cell r="AQ422">
            <v>0</v>
          </cell>
        </row>
        <row r="423">
          <cell r="AQ423">
            <v>0</v>
          </cell>
        </row>
        <row r="424">
          <cell r="AQ424">
            <v>0</v>
          </cell>
        </row>
        <row r="425">
          <cell r="AQ425">
            <v>0</v>
          </cell>
        </row>
        <row r="426">
          <cell r="AQ426">
            <v>0</v>
          </cell>
        </row>
        <row r="427">
          <cell r="AQ427">
            <v>0</v>
          </cell>
        </row>
        <row r="428">
          <cell r="AQ428">
            <v>0</v>
          </cell>
        </row>
        <row r="429">
          <cell r="AQ429">
            <v>0</v>
          </cell>
        </row>
        <row r="430">
          <cell r="AQ430">
            <v>0</v>
          </cell>
        </row>
        <row r="431">
          <cell r="AQ431" t="str">
            <v>×</v>
          </cell>
        </row>
        <row r="432">
          <cell r="AQ432">
            <v>0</v>
          </cell>
        </row>
        <row r="433">
          <cell r="AQ433">
            <v>0</v>
          </cell>
        </row>
        <row r="434">
          <cell r="AQ434" t="str">
            <v>×</v>
          </cell>
        </row>
        <row r="435">
          <cell r="AQ435">
            <v>0</v>
          </cell>
        </row>
        <row r="436">
          <cell r="AQ436" t="str">
            <v>×</v>
          </cell>
        </row>
        <row r="437">
          <cell r="AQ437" t="str">
            <v>×</v>
          </cell>
        </row>
        <row r="438">
          <cell r="AQ438">
            <v>0</v>
          </cell>
        </row>
        <row r="439">
          <cell r="AQ439">
            <v>0</v>
          </cell>
        </row>
        <row r="440">
          <cell r="AQ440" t="str">
            <v>×</v>
          </cell>
        </row>
        <row r="441">
          <cell r="AQ441">
            <v>0</v>
          </cell>
        </row>
        <row r="442">
          <cell r="AQ442" t="str">
            <v>×</v>
          </cell>
        </row>
        <row r="443">
          <cell r="AQ443" t="str">
            <v>×</v>
          </cell>
        </row>
        <row r="444">
          <cell r="AQ444">
            <v>0</v>
          </cell>
        </row>
        <row r="445">
          <cell r="AQ445">
            <v>0</v>
          </cell>
        </row>
        <row r="446">
          <cell r="AQ446">
            <v>0</v>
          </cell>
        </row>
        <row r="447">
          <cell r="AQ447" t="str">
            <v>×</v>
          </cell>
        </row>
        <row r="448">
          <cell r="AQ448">
            <v>0</v>
          </cell>
        </row>
        <row r="449">
          <cell r="AQ449">
            <v>0</v>
          </cell>
        </row>
        <row r="450">
          <cell r="AQ450">
            <v>0</v>
          </cell>
        </row>
        <row r="451">
          <cell r="AQ451" t="str">
            <v>×</v>
          </cell>
        </row>
        <row r="452">
          <cell r="AQ452">
            <v>0</v>
          </cell>
        </row>
        <row r="453">
          <cell r="AQ453">
            <v>0</v>
          </cell>
        </row>
        <row r="454">
          <cell r="AQ454">
            <v>0</v>
          </cell>
        </row>
        <row r="455">
          <cell r="AQ455">
            <v>0</v>
          </cell>
        </row>
        <row r="456">
          <cell r="AQ456" t="str">
            <v>×</v>
          </cell>
        </row>
        <row r="457">
          <cell r="AQ457">
            <v>0</v>
          </cell>
        </row>
        <row r="458">
          <cell r="AQ458">
            <v>0</v>
          </cell>
        </row>
        <row r="459">
          <cell r="AQ459" t="str">
            <v>×</v>
          </cell>
        </row>
        <row r="460">
          <cell r="AQ460">
            <v>0</v>
          </cell>
        </row>
        <row r="461">
          <cell r="AQ461">
            <v>0</v>
          </cell>
        </row>
        <row r="462">
          <cell r="AQ462">
            <v>0</v>
          </cell>
        </row>
        <row r="463">
          <cell r="AQ463">
            <v>0</v>
          </cell>
        </row>
        <row r="464">
          <cell r="AQ464">
            <v>0</v>
          </cell>
        </row>
        <row r="465">
          <cell r="AQ465">
            <v>0</v>
          </cell>
        </row>
        <row r="466">
          <cell r="AQ466" t="str">
            <v>×</v>
          </cell>
        </row>
        <row r="467">
          <cell r="AQ467">
            <v>0</v>
          </cell>
        </row>
        <row r="468">
          <cell r="AQ468">
            <v>0</v>
          </cell>
        </row>
        <row r="469">
          <cell r="AQ469">
            <v>0</v>
          </cell>
        </row>
        <row r="470">
          <cell r="AQ470">
            <v>0</v>
          </cell>
        </row>
        <row r="471">
          <cell r="AQ471">
            <v>0</v>
          </cell>
        </row>
        <row r="472">
          <cell r="AQ472">
            <v>0</v>
          </cell>
        </row>
        <row r="473">
          <cell r="AQ473">
            <v>0</v>
          </cell>
        </row>
        <row r="474">
          <cell r="AQ474">
            <v>0</v>
          </cell>
        </row>
        <row r="475">
          <cell r="AQ475">
            <v>0</v>
          </cell>
        </row>
        <row r="476">
          <cell r="AQ476">
            <v>0</v>
          </cell>
        </row>
        <row r="477">
          <cell r="AQ477">
            <v>0</v>
          </cell>
        </row>
        <row r="478">
          <cell r="AQ478">
            <v>0</v>
          </cell>
        </row>
        <row r="479">
          <cell r="AQ479">
            <v>0</v>
          </cell>
        </row>
        <row r="480">
          <cell r="AQ480">
            <v>0</v>
          </cell>
        </row>
        <row r="481">
          <cell r="AQ481">
            <v>0</v>
          </cell>
        </row>
        <row r="482">
          <cell r="AQ482">
            <v>0</v>
          </cell>
        </row>
        <row r="483">
          <cell r="AQ483">
            <v>0</v>
          </cell>
        </row>
        <row r="484">
          <cell r="AQ484">
            <v>0</v>
          </cell>
        </row>
        <row r="485">
          <cell r="AQ485" t="str">
            <v>×</v>
          </cell>
        </row>
        <row r="486">
          <cell r="AQ486">
            <v>0</v>
          </cell>
        </row>
        <row r="487">
          <cell r="AQ487" t="str">
            <v>×</v>
          </cell>
        </row>
        <row r="488">
          <cell r="AQ488">
            <v>0</v>
          </cell>
        </row>
        <row r="489">
          <cell r="AQ489">
            <v>0</v>
          </cell>
        </row>
        <row r="490">
          <cell r="AQ490" t="str">
            <v>×</v>
          </cell>
        </row>
        <row r="491">
          <cell r="AQ491">
            <v>0</v>
          </cell>
        </row>
        <row r="492">
          <cell r="AQ492">
            <v>0</v>
          </cell>
        </row>
        <row r="493">
          <cell r="AQ493">
            <v>0</v>
          </cell>
        </row>
        <row r="494">
          <cell r="AQ494">
            <v>0</v>
          </cell>
        </row>
        <row r="495">
          <cell r="AQ495">
            <v>0</v>
          </cell>
        </row>
        <row r="496">
          <cell r="AQ496">
            <v>0</v>
          </cell>
        </row>
        <row r="497">
          <cell r="AQ497">
            <v>0</v>
          </cell>
        </row>
        <row r="498">
          <cell r="AQ498" t="str">
            <v>×</v>
          </cell>
        </row>
        <row r="499">
          <cell r="AQ499">
            <v>0</v>
          </cell>
        </row>
        <row r="500">
          <cell r="AQ500">
            <v>0</v>
          </cell>
        </row>
        <row r="501">
          <cell r="AQ501">
            <v>0</v>
          </cell>
        </row>
        <row r="502">
          <cell r="AQ502">
            <v>0</v>
          </cell>
        </row>
        <row r="503">
          <cell r="AQ503">
            <v>0</v>
          </cell>
        </row>
        <row r="504">
          <cell r="AQ504">
            <v>0</v>
          </cell>
        </row>
        <row r="505">
          <cell r="AQ505">
            <v>0</v>
          </cell>
        </row>
        <row r="506">
          <cell r="AQ506" t="str">
            <v>×</v>
          </cell>
        </row>
        <row r="507">
          <cell r="AQ507">
            <v>0</v>
          </cell>
        </row>
        <row r="508">
          <cell r="AQ508">
            <v>0</v>
          </cell>
        </row>
        <row r="509">
          <cell r="AQ509">
            <v>0</v>
          </cell>
        </row>
        <row r="510">
          <cell r="AQ510" t="str">
            <v>×</v>
          </cell>
        </row>
        <row r="511">
          <cell r="AQ511">
            <v>0</v>
          </cell>
        </row>
        <row r="512">
          <cell r="AQ512">
            <v>0</v>
          </cell>
        </row>
        <row r="513">
          <cell r="AQ513" t="str">
            <v>×</v>
          </cell>
        </row>
        <row r="514">
          <cell r="AQ514" t="str">
            <v>×</v>
          </cell>
        </row>
        <row r="515">
          <cell r="AQ515">
            <v>0</v>
          </cell>
        </row>
        <row r="516">
          <cell r="AQ516">
            <v>0</v>
          </cell>
        </row>
        <row r="517">
          <cell r="AQ517">
            <v>0</v>
          </cell>
        </row>
        <row r="518">
          <cell r="AQ518">
            <v>0</v>
          </cell>
        </row>
        <row r="519">
          <cell r="AQ519">
            <v>0</v>
          </cell>
        </row>
        <row r="520">
          <cell r="AQ520">
            <v>0</v>
          </cell>
        </row>
        <row r="521">
          <cell r="AQ521" t="str">
            <v>×</v>
          </cell>
        </row>
        <row r="522">
          <cell r="AQ522">
            <v>0</v>
          </cell>
        </row>
        <row r="523">
          <cell r="AQ523">
            <v>0</v>
          </cell>
        </row>
        <row r="524">
          <cell r="AQ524">
            <v>0</v>
          </cell>
        </row>
        <row r="525">
          <cell r="AQ525">
            <v>0</v>
          </cell>
        </row>
        <row r="526">
          <cell r="AQ526">
            <v>0</v>
          </cell>
        </row>
        <row r="527">
          <cell r="AQ527">
            <v>0</v>
          </cell>
        </row>
        <row r="528">
          <cell r="AQ528">
            <v>0</v>
          </cell>
        </row>
        <row r="529">
          <cell r="AQ529">
            <v>0</v>
          </cell>
        </row>
        <row r="530">
          <cell r="AQ530" t="str">
            <v>×</v>
          </cell>
        </row>
        <row r="531">
          <cell r="AQ531">
            <v>0</v>
          </cell>
        </row>
        <row r="532">
          <cell r="AQ532">
            <v>0</v>
          </cell>
        </row>
        <row r="533">
          <cell r="AQ533">
            <v>0</v>
          </cell>
        </row>
        <row r="534">
          <cell r="AQ534">
            <v>0</v>
          </cell>
        </row>
        <row r="535">
          <cell r="AQ535">
            <v>0</v>
          </cell>
        </row>
        <row r="536">
          <cell r="AQ536">
            <v>0</v>
          </cell>
        </row>
        <row r="537">
          <cell r="AQ537">
            <v>0</v>
          </cell>
        </row>
        <row r="538">
          <cell r="AQ538" t="str">
            <v>×</v>
          </cell>
        </row>
        <row r="539">
          <cell r="AQ539">
            <v>0</v>
          </cell>
        </row>
        <row r="540">
          <cell r="AQ540">
            <v>0</v>
          </cell>
        </row>
        <row r="541">
          <cell r="AQ541">
            <v>0</v>
          </cell>
        </row>
        <row r="542">
          <cell r="AQ542" t="str">
            <v>×</v>
          </cell>
        </row>
        <row r="543">
          <cell r="AQ543">
            <v>0</v>
          </cell>
        </row>
        <row r="544">
          <cell r="AQ544" t="str">
            <v>×</v>
          </cell>
        </row>
        <row r="545">
          <cell r="AQ545">
            <v>0</v>
          </cell>
        </row>
        <row r="546">
          <cell r="AQ546">
            <v>0</v>
          </cell>
        </row>
        <row r="547">
          <cell r="AQ547" t="str">
            <v>×</v>
          </cell>
        </row>
        <row r="548">
          <cell r="AQ548" t="str">
            <v>×</v>
          </cell>
        </row>
        <row r="549">
          <cell r="AQ549" t="str">
            <v>×</v>
          </cell>
        </row>
        <row r="550">
          <cell r="AQ550">
            <v>0</v>
          </cell>
        </row>
        <row r="551">
          <cell r="AQ551">
            <v>0</v>
          </cell>
        </row>
        <row r="552">
          <cell r="AQ552">
            <v>0</v>
          </cell>
        </row>
        <row r="553">
          <cell r="AQ553" t="str">
            <v>×</v>
          </cell>
        </row>
        <row r="554">
          <cell r="AQ554">
            <v>0</v>
          </cell>
        </row>
        <row r="555">
          <cell r="AQ555">
            <v>0</v>
          </cell>
        </row>
        <row r="556">
          <cell r="AQ556">
            <v>0</v>
          </cell>
        </row>
        <row r="557">
          <cell r="AQ557">
            <v>0</v>
          </cell>
        </row>
        <row r="558">
          <cell r="AQ558">
            <v>0</v>
          </cell>
        </row>
        <row r="559">
          <cell r="AQ559">
            <v>0</v>
          </cell>
        </row>
        <row r="560">
          <cell r="AQ560">
            <v>0</v>
          </cell>
        </row>
        <row r="561">
          <cell r="AQ561">
            <v>0</v>
          </cell>
        </row>
        <row r="562">
          <cell r="AQ562">
            <v>0</v>
          </cell>
        </row>
        <row r="563">
          <cell r="AQ563" t="str">
            <v>×</v>
          </cell>
        </row>
        <row r="564">
          <cell r="AQ564" t="str">
            <v>×</v>
          </cell>
        </row>
        <row r="565">
          <cell r="AQ565" t="str">
            <v>×</v>
          </cell>
        </row>
        <row r="566">
          <cell r="AQ566">
            <v>0</v>
          </cell>
        </row>
        <row r="567">
          <cell r="AQ567" t="str">
            <v>×</v>
          </cell>
        </row>
        <row r="568">
          <cell r="AQ568">
            <v>0</v>
          </cell>
        </row>
        <row r="569">
          <cell r="AQ569">
            <v>0</v>
          </cell>
        </row>
        <row r="570">
          <cell r="AQ570">
            <v>0</v>
          </cell>
        </row>
        <row r="571">
          <cell r="AQ571">
            <v>0</v>
          </cell>
        </row>
        <row r="572">
          <cell r="AQ572">
            <v>0</v>
          </cell>
        </row>
        <row r="573">
          <cell r="AQ573">
            <v>0</v>
          </cell>
        </row>
        <row r="574">
          <cell r="AQ574">
            <v>0</v>
          </cell>
        </row>
        <row r="575">
          <cell r="AQ575" t="str">
            <v>×</v>
          </cell>
        </row>
        <row r="576">
          <cell r="AQ576">
            <v>0</v>
          </cell>
        </row>
        <row r="577">
          <cell r="AQ577">
            <v>0</v>
          </cell>
        </row>
        <row r="578">
          <cell r="AQ578">
            <v>0</v>
          </cell>
        </row>
        <row r="579">
          <cell r="AQ579">
            <v>0</v>
          </cell>
        </row>
        <row r="580">
          <cell r="AQ580">
            <v>0</v>
          </cell>
        </row>
        <row r="581">
          <cell r="AQ581" t="str">
            <v>×</v>
          </cell>
        </row>
        <row r="582">
          <cell r="AQ582">
            <v>0</v>
          </cell>
        </row>
        <row r="583">
          <cell r="AQ583" t="str">
            <v>×</v>
          </cell>
        </row>
        <row r="584">
          <cell r="AQ584">
            <v>0</v>
          </cell>
        </row>
        <row r="585">
          <cell r="AQ585">
            <v>0</v>
          </cell>
        </row>
        <row r="586">
          <cell r="AQ586">
            <v>0</v>
          </cell>
        </row>
        <row r="587">
          <cell r="AQ587">
            <v>0</v>
          </cell>
        </row>
        <row r="588">
          <cell r="AQ588">
            <v>0</v>
          </cell>
        </row>
        <row r="589">
          <cell r="AQ589">
            <v>0</v>
          </cell>
        </row>
        <row r="590">
          <cell r="AQ590" t="str">
            <v>×</v>
          </cell>
        </row>
        <row r="591">
          <cell r="AQ591">
            <v>0</v>
          </cell>
        </row>
        <row r="592">
          <cell r="AQ592">
            <v>0</v>
          </cell>
        </row>
        <row r="593">
          <cell r="AQ593">
            <v>0</v>
          </cell>
        </row>
        <row r="594">
          <cell r="AQ594">
            <v>0</v>
          </cell>
        </row>
        <row r="595">
          <cell r="AQ595">
            <v>0</v>
          </cell>
        </row>
        <row r="596">
          <cell r="AQ596">
            <v>0</v>
          </cell>
        </row>
        <row r="597">
          <cell r="AQ597">
            <v>0</v>
          </cell>
        </row>
        <row r="598">
          <cell r="AQ598">
            <v>0</v>
          </cell>
        </row>
        <row r="599">
          <cell r="AQ599">
            <v>0</v>
          </cell>
        </row>
        <row r="600">
          <cell r="AQ600">
            <v>0</v>
          </cell>
        </row>
        <row r="601">
          <cell r="AQ601">
            <v>0</v>
          </cell>
        </row>
        <row r="602">
          <cell r="AQ602">
            <v>0</v>
          </cell>
        </row>
        <row r="603">
          <cell r="AQ603">
            <v>0</v>
          </cell>
        </row>
        <row r="604">
          <cell r="AQ604">
            <v>0</v>
          </cell>
        </row>
        <row r="605">
          <cell r="AQ605">
            <v>0</v>
          </cell>
        </row>
        <row r="606">
          <cell r="AQ606">
            <v>0</v>
          </cell>
        </row>
        <row r="607">
          <cell r="AQ607">
            <v>0</v>
          </cell>
        </row>
        <row r="608">
          <cell r="AQ608">
            <v>0</v>
          </cell>
        </row>
        <row r="609">
          <cell r="AQ609">
            <v>0</v>
          </cell>
        </row>
        <row r="610">
          <cell r="AQ610">
            <v>0</v>
          </cell>
        </row>
        <row r="611">
          <cell r="AQ611" t="str">
            <v>×</v>
          </cell>
        </row>
        <row r="612">
          <cell r="AQ612">
            <v>0</v>
          </cell>
        </row>
        <row r="613">
          <cell r="AQ613">
            <v>0</v>
          </cell>
        </row>
        <row r="614">
          <cell r="AQ614">
            <v>0</v>
          </cell>
        </row>
        <row r="615">
          <cell r="AQ615">
            <v>0</v>
          </cell>
        </row>
        <row r="616">
          <cell r="AQ616">
            <v>0</v>
          </cell>
        </row>
        <row r="617">
          <cell r="AQ617">
            <v>0</v>
          </cell>
        </row>
        <row r="618">
          <cell r="AQ618" t="str">
            <v>×</v>
          </cell>
        </row>
        <row r="619">
          <cell r="AQ619">
            <v>0</v>
          </cell>
        </row>
        <row r="620">
          <cell r="AQ620">
            <v>0</v>
          </cell>
        </row>
        <row r="621">
          <cell r="AQ621" t="str">
            <v>×</v>
          </cell>
        </row>
        <row r="622">
          <cell r="AQ622">
            <v>0</v>
          </cell>
        </row>
        <row r="623">
          <cell r="AQ623">
            <v>0</v>
          </cell>
        </row>
        <row r="624">
          <cell r="AQ624">
            <v>0</v>
          </cell>
        </row>
        <row r="625">
          <cell r="AQ625">
            <v>0</v>
          </cell>
        </row>
        <row r="626">
          <cell r="AQ626" t="str">
            <v>×</v>
          </cell>
        </row>
        <row r="627">
          <cell r="AQ627">
            <v>0</v>
          </cell>
        </row>
        <row r="628">
          <cell r="AQ628">
            <v>0</v>
          </cell>
        </row>
        <row r="629">
          <cell r="AQ629">
            <v>0</v>
          </cell>
        </row>
        <row r="630">
          <cell r="AQ630">
            <v>0</v>
          </cell>
        </row>
        <row r="631">
          <cell r="AQ631">
            <v>0</v>
          </cell>
        </row>
        <row r="632">
          <cell r="AQ632">
            <v>0</v>
          </cell>
        </row>
        <row r="633">
          <cell r="AQ633" t="str">
            <v>×</v>
          </cell>
        </row>
        <row r="634">
          <cell r="AQ634" t="str">
            <v>×</v>
          </cell>
        </row>
        <row r="635">
          <cell r="AQ635">
            <v>0</v>
          </cell>
        </row>
        <row r="636">
          <cell r="AQ636">
            <v>0</v>
          </cell>
        </row>
        <row r="637">
          <cell r="AQ637">
            <v>0</v>
          </cell>
        </row>
        <row r="638">
          <cell r="AQ638" t="str">
            <v>×</v>
          </cell>
        </row>
        <row r="639">
          <cell r="AQ639">
            <v>0</v>
          </cell>
        </row>
        <row r="640">
          <cell r="AQ640">
            <v>0</v>
          </cell>
        </row>
        <row r="641">
          <cell r="AQ641">
            <v>0</v>
          </cell>
        </row>
        <row r="642">
          <cell r="AQ642">
            <v>0</v>
          </cell>
        </row>
        <row r="643">
          <cell r="AQ643">
            <v>0</v>
          </cell>
        </row>
        <row r="644">
          <cell r="AQ644">
            <v>0</v>
          </cell>
        </row>
        <row r="645">
          <cell r="AQ645">
            <v>0</v>
          </cell>
        </row>
        <row r="646">
          <cell r="AQ646">
            <v>0</v>
          </cell>
        </row>
        <row r="647">
          <cell r="AQ647">
            <v>0</v>
          </cell>
        </row>
        <row r="648">
          <cell r="AQ648" t="str">
            <v>×</v>
          </cell>
        </row>
        <row r="649">
          <cell r="AQ649">
            <v>0</v>
          </cell>
        </row>
        <row r="650">
          <cell r="AQ650">
            <v>0</v>
          </cell>
        </row>
        <row r="651">
          <cell r="AQ651">
            <v>0</v>
          </cell>
        </row>
        <row r="652">
          <cell r="AQ652">
            <v>0</v>
          </cell>
        </row>
        <row r="653">
          <cell r="AQ653">
            <v>0</v>
          </cell>
        </row>
        <row r="654">
          <cell r="AQ654">
            <v>0</v>
          </cell>
        </row>
        <row r="655">
          <cell r="AQ655">
            <v>0</v>
          </cell>
        </row>
        <row r="656">
          <cell r="AQ656">
            <v>0</v>
          </cell>
        </row>
        <row r="657">
          <cell r="AQ657" t="str">
            <v>×</v>
          </cell>
        </row>
        <row r="658">
          <cell r="AQ658" t="str">
            <v>×</v>
          </cell>
        </row>
        <row r="659">
          <cell r="AQ659">
            <v>0</v>
          </cell>
        </row>
        <row r="660">
          <cell r="AQ660">
            <v>0</v>
          </cell>
        </row>
        <row r="661">
          <cell r="AQ661">
            <v>0</v>
          </cell>
        </row>
        <row r="662">
          <cell r="AQ662">
            <v>0</v>
          </cell>
        </row>
        <row r="663">
          <cell r="AQ663">
            <v>0</v>
          </cell>
        </row>
        <row r="664">
          <cell r="AQ664">
            <v>0</v>
          </cell>
        </row>
        <row r="665">
          <cell r="AQ665">
            <v>0</v>
          </cell>
        </row>
        <row r="666">
          <cell r="AQ666">
            <v>0</v>
          </cell>
        </row>
        <row r="667">
          <cell r="AQ667">
            <v>0</v>
          </cell>
        </row>
        <row r="668">
          <cell r="AQ668" t="str">
            <v>×</v>
          </cell>
        </row>
        <row r="669">
          <cell r="AQ669" t="str">
            <v>×</v>
          </cell>
        </row>
        <row r="670">
          <cell r="AQ670">
            <v>0</v>
          </cell>
        </row>
        <row r="671">
          <cell r="AQ671">
            <v>0</v>
          </cell>
        </row>
        <row r="672">
          <cell r="AQ672">
            <v>0</v>
          </cell>
        </row>
        <row r="673">
          <cell r="AQ673" t="str">
            <v>×</v>
          </cell>
        </row>
        <row r="674">
          <cell r="AQ674">
            <v>0</v>
          </cell>
        </row>
        <row r="675">
          <cell r="AQ675">
            <v>0</v>
          </cell>
        </row>
        <row r="676">
          <cell r="AQ676">
            <v>0</v>
          </cell>
        </row>
        <row r="677">
          <cell r="AQ677" t="str">
            <v>×</v>
          </cell>
        </row>
        <row r="678">
          <cell r="AQ678" t="str">
            <v>×</v>
          </cell>
        </row>
        <row r="679">
          <cell r="AQ679">
            <v>0</v>
          </cell>
        </row>
        <row r="680">
          <cell r="AQ680">
            <v>0</v>
          </cell>
        </row>
        <row r="681">
          <cell r="AQ681">
            <v>0</v>
          </cell>
        </row>
        <row r="682">
          <cell r="AQ682" t="str">
            <v>×</v>
          </cell>
        </row>
        <row r="683">
          <cell r="AQ683">
            <v>0</v>
          </cell>
        </row>
        <row r="684">
          <cell r="AQ684">
            <v>0</v>
          </cell>
        </row>
        <row r="685">
          <cell r="AQ685" t="str">
            <v>×</v>
          </cell>
        </row>
        <row r="686">
          <cell r="AQ686">
            <v>0</v>
          </cell>
        </row>
        <row r="687">
          <cell r="AQ687" t="str">
            <v>×</v>
          </cell>
        </row>
        <row r="688">
          <cell r="AQ688">
            <v>0</v>
          </cell>
        </row>
        <row r="689">
          <cell r="AQ689">
            <v>0</v>
          </cell>
        </row>
        <row r="690">
          <cell r="AQ690">
            <v>0</v>
          </cell>
        </row>
        <row r="691">
          <cell r="AQ691">
            <v>0</v>
          </cell>
        </row>
        <row r="692">
          <cell r="AQ692">
            <v>0</v>
          </cell>
        </row>
        <row r="693">
          <cell r="AQ693" t="str">
            <v>×</v>
          </cell>
        </row>
        <row r="694">
          <cell r="AQ694">
            <v>0</v>
          </cell>
        </row>
        <row r="695">
          <cell r="AQ695">
            <v>0</v>
          </cell>
        </row>
        <row r="696">
          <cell r="AQ696">
            <v>0</v>
          </cell>
        </row>
        <row r="697">
          <cell r="AQ697">
            <v>0</v>
          </cell>
        </row>
        <row r="698">
          <cell r="AQ698">
            <v>0</v>
          </cell>
        </row>
        <row r="699">
          <cell r="AQ699">
            <v>0</v>
          </cell>
        </row>
        <row r="700">
          <cell r="AQ700">
            <v>0</v>
          </cell>
        </row>
        <row r="701">
          <cell r="AQ701">
            <v>0</v>
          </cell>
        </row>
        <row r="702">
          <cell r="AQ702">
            <v>0</v>
          </cell>
        </row>
        <row r="703">
          <cell r="AQ703" t="str">
            <v>×</v>
          </cell>
        </row>
        <row r="704">
          <cell r="AQ704">
            <v>0</v>
          </cell>
        </row>
        <row r="705">
          <cell r="AQ705">
            <v>0</v>
          </cell>
        </row>
        <row r="706">
          <cell r="AQ706">
            <v>0</v>
          </cell>
        </row>
        <row r="707">
          <cell r="AQ707" t="str">
            <v>×</v>
          </cell>
        </row>
        <row r="708">
          <cell r="AQ708">
            <v>0</v>
          </cell>
        </row>
        <row r="709">
          <cell r="AQ709">
            <v>0</v>
          </cell>
        </row>
        <row r="710">
          <cell r="AQ710">
            <v>0</v>
          </cell>
        </row>
        <row r="711">
          <cell r="AQ711">
            <v>0</v>
          </cell>
        </row>
        <row r="712">
          <cell r="AQ712" t="str">
            <v>×</v>
          </cell>
        </row>
        <row r="713">
          <cell r="AQ713">
            <v>0</v>
          </cell>
        </row>
        <row r="714">
          <cell r="AQ714">
            <v>0</v>
          </cell>
        </row>
        <row r="715">
          <cell r="AQ715">
            <v>0</v>
          </cell>
        </row>
        <row r="716">
          <cell r="AQ716">
            <v>0</v>
          </cell>
        </row>
        <row r="717">
          <cell r="AQ717">
            <v>0</v>
          </cell>
        </row>
        <row r="718">
          <cell r="AQ718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horzOverflow="clip" wrap="square" rtlCol="0" anchor="ctr"/>
      <a:lstStyle>
        <a:defPPr algn="r">
          <a:defRPr kumimoji="1" sz="1400">
            <a:solidFill>
              <a:sysClr val="windowText" lastClr="000000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t-kataban@sii.or.jp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182FE-D719-4EC9-A900-BF97141E2001}">
  <sheetPr>
    <pageSetUpPr fitToPage="1"/>
  </sheetPr>
  <dimension ref="A1:AS49"/>
  <sheetViews>
    <sheetView tabSelected="1" view="pageBreakPreview" zoomScale="55" zoomScaleNormal="55" zoomScaleSheetLayoutView="55" zoomScalePageLayoutView="55" workbookViewId="0">
      <selection sqref="A1:B1"/>
    </sheetView>
  </sheetViews>
  <sheetFormatPr defaultColWidth="9" defaultRowHeight="16.2" outlineLevelCol="1" x14ac:dyDescent="0.2"/>
  <cols>
    <col min="1" max="1" width="12.44140625" style="71" customWidth="1"/>
    <col min="2" max="2" width="37.33203125" style="71" customWidth="1"/>
    <col min="3" max="5" width="37.33203125" style="1" customWidth="1"/>
    <col min="6" max="7" width="46.6640625" style="1" customWidth="1"/>
    <col min="8" max="8" width="30.6640625" style="1" customWidth="1"/>
    <col min="9" max="9" width="54.88671875" style="1" bestFit="1" customWidth="1"/>
    <col min="10" max="10" width="25.6640625" style="1" customWidth="1"/>
    <col min="11" max="11" width="50.6640625" style="1" customWidth="1"/>
    <col min="12" max="13" width="35.21875" style="1" customWidth="1"/>
    <col min="14" max="14" width="50.6640625" style="1" customWidth="1"/>
    <col min="15" max="16" width="35.21875" style="1" customWidth="1"/>
    <col min="17" max="17" width="50.6640625" style="1" customWidth="1"/>
    <col min="18" max="19" width="35.21875" style="1" customWidth="1"/>
    <col min="20" max="21" width="25.6640625" style="1" customWidth="1"/>
    <col min="22" max="22" width="25.6640625" customWidth="1"/>
    <col min="23" max="23" width="31.6640625" style="52" customWidth="1"/>
    <col min="24" max="24" width="70.6640625" style="1" customWidth="1"/>
    <col min="25" max="25" width="39.44140625" style="52" customWidth="1"/>
    <col min="26" max="26" width="12" style="52" hidden="1" customWidth="1" outlineLevel="1"/>
    <col min="27" max="27" width="23.77734375" style="52" hidden="1" customWidth="1" outlineLevel="1"/>
    <col min="28" max="28" width="17.77734375" style="52" hidden="1" customWidth="1" outlineLevel="1"/>
    <col min="29" max="30" width="12.44140625" style="52" hidden="1" customWidth="1" outlineLevel="1"/>
    <col min="31" max="31" width="23.33203125" style="52" hidden="1" customWidth="1" outlineLevel="1"/>
    <col min="32" max="32" width="8.33203125" style="1" hidden="1" customWidth="1" outlineLevel="1"/>
    <col min="33" max="44" width="15.6640625" style="1" hidden="1" customWidth="1" outlineLevel="1"/>
    <col min="45" max="45" width="25.6640625" style="1" customWidth="1" collapsed="1"/>
    <col min="46" max="47" width="25.6640625" style="1" customWidth="1"/>
    <col min="48" max="49" width="9" style="1" customWidth="1"/>
    <col min="50" max="16384" width="9" style="1"/>
  </cols>
  <sheetData>
    <row r="1" spans="1:44" ht="36.75" customHeight="1" x14ac:dyDescent="0.2">
      <c r="A1" s="198" t="s">
        <v>134</v>
      </c>
      <c r="B1" s="199"/>
      <c r="C1" s="199" t="s">
        <v>88</v>
      </c>
      <c r="D1" s="199"/>
      <c r="E1" s="199"/>
      <c r="F1" s="199"/>
      <c r="G1" s="200"/>
      <c r="J1" s="47" t="s">
        <v>13</v>
      </c>
      <c r="K1" s="48"/>
      <c r="L1" s="49"/>
      <c r="O1" s="13"/>
      <c r="T1"/>
      <c r="V1" s="52"/>
      <c r="X1" s="24"/>
      <c r="AC1" s="53"/>
      <c r="AD1" s="53"/>
      <c r="AE1" s="53"/>
      <c r="AF1" s="53"/>
    </row>
    <row r="2" spans="1:44" ht="150.44999999999999" customHeight="1" x14ac:dyDescent="0.2">
      <c r="A2" s="209" t="s">
        <v>17</v>
      </c>
      <c r="B2" s="210"/>
      <c r="C2" s="211" t="s">
        <v>78</v>
      </c>
      <c r="D2" s="212"/>
      <c r="E2" s="54" t="s">
        <v>24</v>
      </c>
      <c r="F2" s="196" t="s">
        <v>80</v>
      </c>
      <c r="G2" s="197"/>
      <c r="J2" s="41" t="s">
        <v>11</v>
      </c>
      <c r="K2" s="188" t="s">
        <v>72</v>
      </c>
      <c r="L2" s="189"/>
      <c r="O2" s="24"/>
      <c r="P2" s="55"/>
      <c r="Q2" s="56"/>
      <c r="R2" s="56"/>
      <c r="S2" s="56"/>
      <c r="T2"/>
      <c r="V2" s="52"/>
      <c r="X2" s="24"/>
      <c r="Z2" s="57"/>
      <c r="AA2" s="57"/>
      <c r="AB2" s="57"/>
      <c r="AC2" s="57"/>
      <c r="AD2" s="57"/>
      <c r="AE2" s="57"/>
    </row>
    <row r="3" spans="1:44" ht="150.44999999999999" customHeight="1" x14ac:dyDescent="0.2">
      <c r="A3" s="201" t="s">
        <v>135</v>
      </c>
      <c r="B3" s="202"/>
      <c r="C3" s="203" t="s">
        <v>136</v>
      </c>
      <c r="D3" s="204"/>
      <c r="E3" s="205"/>
      <c r="F3" s="58" t="s">
        <v>22</v>
      </c>
      <c r="G3" s="102" t="s">
        <v>95</v>
      </c>
      <c r="J3" s="41" t="s">
        <v>12</v>
      </c>
      <c r="K3" s="188" t="s">
        <v>47</v>
      </c>
      <c r="L3" s="189"/>
      <c r="O3" s="24"/>
      <c r="P3" s="56"/>
      <c r="R3" s="56"/>
      <c r="T3"/>
      <c r="V3" s="52"/>
      <c r="X3" s="24"/>
      <c r="Z3" s="57"/>
      <c r="AA3" s="57"/>
      <c r="AB3" s="57"/>
      <c r="AC3" s="57"/>
      <c r="AD3" s="57"/>
      <c r="AE3" s="57"/>
    </row>
    <row r="4" spans="1:44" ht="150.44999999999999" customHeight="1" x14ac:dyDescent="0.2">
      <c r="A4" s="206" t="s">
        <v>137</v>
      </c>
      <c r="B4" s="207"/>
      <c r="C4" s="207"/>
      <c r="D4" s="207"/>
      <c r="E4" s="208"/>
      <c r="F4" s="59" t="s">
        <v>23</v>
      </c>
      <c r="G4" s="59">
        <f>COUNTIF($B$12:$B$46,"産業ヒートポンプ")</f>
        <v>7</v>
      </c>
      <c r="J4" s="42" t="s">
        <v>89</v>
      </c>
      <c r="K4" s="188" t="s">
        <v>48</v>
      </c>
      <c r="L4" s="189"/>
      <c r="O4" s="24"/>
      <c r="P4" s="24"/>
      <c r="Q4" s="55"/>
      <c r="S4" s="56"/>
      <c r="U4"/>
      <c r="V4" s="52"/>
      <c r="X4" s="24"/>
      <c r="Z4" s="60" t="str">
        <f>IF(COUNTIF(Z12:Z46,"✓")=0,"",COUNTIF(Z12:Z46,"✓"))</f>
        <v/>
      </c>
      <c r="AA4" s="60" t="str">
        <f>IF(COUNTIF(AA12:AA46,"✓")=0,"",COUNTIF(AA12:AA46,"✓"))</f>
        <v/>
      </c>
      <c r="AB4" s="60"/>
      <c r="AC4" s="60"/>
      <c r="AD4" s="60"/>
      <c r="AE4" s="60"/>
    </row>
    <row r="5" spans="1:44" s="2" customFormat="1" ht="30" customHeight="1" thickBot="1" x14ac:dyDescent="0.25">
      <c r="A5" s="61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/>
      <c r="V5" s="63"/>
      <c r="W5" s="63"/>
      <c r="X5" s="62"/>
      <c r="Y5" s="63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</row>
    <row r="6" spans="1:44" s="3" customFormat="1" ht="36" customHeight="1" x14ac:dyDescent="0.2">
      <c r="A6" s="4" t="s">
        <v>15</v>
      </c>
      <c r="B6" s="124">
        <f t="shared" ref="B6:Y6" si="0">COLUMN()-1</f>
        <v>1</v>
      </c>
      <c r="C6" s="124">
        <f t="shared" si="0"/>
        <v>2</v>
      </c>
      <c r="D6" s="125">
        <f t="shared" si="0"/>
        <v>3</v>
      </c>
      <c r="E6" s="129">
        <f t="shared" si="0"/>
        <v>4</v>
      </c>
      <c r="F6" s="124">
        <f t="shared" si="0"/>
        <v>5</v>
      </c>
      <c r="G6" s="124">
        <f t="shared" si="0"/>
        <v>6</v>
      </c>
      <c r="H6" s="129">
        <f t="shared" si="0"/>
        <v>7</v>
      </c>
      <c r="I6" s="129">
        <f t="shared" si="0"/>
        <v>8</v>
      </c>
      <c r="J6" s="129">
        <f t="shared" si="0"/>
        <v>9</v>
      </c>
      <c r="K6" s="129">
        <f t="shared" si="0"/>
        <v>10</v>
      </c>
      <c r="L6" s="124">
        <f t="shared" si="0"/>
        <v>11</v>
      </c>
      <c r="M6" s="129">
        <f t="shared" si="0"/>
        <v>12</v>
      </c>
      <c r="N6" s="129">
        <f t="shared" si="0"/>
        <v>13</v>
      </c>
      <c r="O6" s="129">
        <f t="shared" si="0"/>
        <v>14</v>
      </c>
      <c r="P6" s="129">
        <f t="shared" si="0"/>
        <v>15</v>
      </c>
      <c r="Q6" s="129">
        <f t="shared" si="0"/>
        <v>16</v>
      </c>
      <c r="R6" s="129">
        <f t="shared" si="0"/>
        <v>17</v>
      </c>
      <c r="S6" s="129">
        <f t="shared" si="0"/>
        <v>18</v>
      </c>
      <c r="T6" s="129">
        <f t="shared" si="0"/>
        <v>19</v>
      </c>
      <c r="U6" s="129">
        <f t="shared" si="0"/>
        <v>20</v>
      </c>
      <c r="V6" s="129">
        <f t="shared" si="0"/>
        <v>21</v>
      </c>
      <c r="W6" s="132">
        <f t="shared" si="0"/>
        <v>22</v>
      </c>
      <c r="X6" s="129">
        <f t="shared" si="0"/>
        <v>23</v>
      </c>
      <c r="Y6" s="134">
        <f t="shared" si="0"/>
        <v>24</v>
      </c>
      <c r="Z6" s="108"/>
      <c r="AA6" s="72"/>
      <c r="AB6" s="72"/>
      <c r="AC6" s="72"/>
      <c r="AD6" s="72"/>
      <c r="AE6" s="72"/>
      <c r="AG6"/>
      <c r="AH6"/>
      <c r="AI6"/>
      <c r="AJ6"/>
      <c r="AO6"/>
    </row>
    <row r="7" spans="1:44" s="3" customFormat="1" ht="37.200000000000003" x14ac:dyDescent="0.2">
      <c r="A7" s="5" t="s">
        <v>5</v>
      </c>
      <c r="B7" s="126" t="s">
        <v>6</v>
      </c>
      <c r="C7" s="126" t="s">
        <v>6</v>
      </c>
      <c r="D7" s="127" t="s">
        <v>6</v>
      </c>
      <c r="E7" s="130" t="s">
        <v>60</v>
      </c>
      <c r="F7" s="126" t="s">
        <v>6</v>
      </c>
      <c r="G7" s="126" t="s">
        <v>6</v>
      </c>
      <c r="H7" s="130" t="s">
        <v>7</v>
      </c>
      <c r="I7" s="130" t="s">
        <v>7</v>
      </c>
      <c r="J7" s="130" t="s">
        <v>7</v>
      </c>
      <c r="K7" s="130" t="s">
        <v>7</v>
      </c>
      <c r="L7" s="126" t="s">
        <v>6</v>
      </c>
      <c r="M7" s="130" t="s">
        <v>7</v>
      </c>
      <c r="N7" s="130" t="s">
        <v>7</v>
      </c>
      <c r="O7" s="130" t="s">
        <v>7</v>
      </c>
      <c r="P7" s="130" t="s">
        <v>7</v>
      </c>
      <c r="Q7" s="130" t="s">
        <v>7</v>
      </c>
      <c r="R7" s="130" t="s">
        <v>7</v>
      </c>
      <c r="S7" s="130" t="s">
        <v>7</v>
      </c>
      <c r="T7" s="130" t="s">
        <v>7</v>
      </c>
      <c r="U7" s="130" t="s">
        <v>7</v>
      </c>
      <c r="V7" s="130" t="s">
        <v>7</v>
      </c>
      <c r="W7" s="133" t="s">
        <v>60</v>
      </c>
      <c r="X7" s="130" t="s">
        <v>61</v>
      </c>
      <c r="Y7" s="135" t="s">
        <v>60</v>
      </c>
      <c r="Z7" s="109"/>
      <c r="AA7" s="73"/>
      <c r="AB7" s="73"/>
      <c r="AC7" s="73"/>
      <c r="AD7" s="73"/>
      <c r="AE7" s="73"/>
      <c r="AG7"/>
      <c r="AH7"/>
      <c r="AI7"/>
      <c r="AJ7"/>
      <c r="AL7" s="17"/>
      <c r="AM7" s="17"/>
      <c r="AN7" s="17"/>
      <c r="AO7"/>
      <c r="AP7" s="17"/>
      <c r="AQ7" s="17"/>
      <c r="AR7" s="17"/>
    </row>
    <row r="8" spans="1:44" s="3" customFormat="1" ht="31.5" customHeight="1" thickBot="1" x14ac:dyDescent="0.25">
      <c r="A8" s="38" t="s">
        <v>21</v>
      </c>
      <c r="B8" s="39" t="s">
        <v>16</v>
      </c>
      <c r="C8" s="136" t="s">
        <v>9</v>
      </c>
      <c r="D8" s="39" t="s">
        <v>16</v>
      </c>
      <c r="E8" s="39" t="s">
        <v>16</v>
      </c>
      <c r="F8" s="136" t="s">
        <v>9</v>
      </c>
      <c r="G8" s="136" t="s">
        <v>9</v>
      </c>
      <c r="H8" s="39" t="s">
        <v>16</v>
      </c>
      <c r="I8" s="39" t="s">
        <v>16</v>
      </c>
      <c r="J8" s="136" t="s">
        <v>9</v>
      </c>
      <c r="K8" s="39" t="s">
        <v>16</v>
      </c>
      <c r="L8" s="136" t="s">
        <v>9</v>
      </c>
      <c r="M8" s="136" t="s">
        <v>9</v>
      </c>
      <c r="N8" s="39" t="s">
        <v>16</v>
      </c>
      <c r="O8" s="136" t="s">
        <v>90</v>
      </c>
      <c r="P8" s="136" t="s">
        <v>90</v>
      </c>
      <c r="Q8" s="39" t="s">
        <v>16</v>
      </c>
      <c r="R8" s="136" t="s">
        <v>90</v>
      </c>
      <c r="S8" s="136" t="s">
        <v>90</v>
      </c>
      <c r="T8" s="136" t="s">
        <v>9</v>
      </c>
      <c r="U8" s="39" t="s">
        <v>16</v>
      </c>
      <c r="V8" s="39" t="s">
        <v>16</v>
      </c>
      <c r="W8" s="138" t="s">
        <v>10</v>
      </c>
      <c r="X8" s="137" t="s">
        <v>91</v>
      </c>
      <c r="Y8" s="139" t="s">
        <v>10</v>
      </c>
      <c r="Z8" s="110"/>
      <c r="AA8" s="111"/>
      <c r="AB8" s="159"/>
      <c r="AC8" s="72"/>
      <c r="AD8" s="72"/>
      <c r="AE8" s="72"/>
      <c r="AG8"/>
      <c r="AH8"/>
      <c r="AI8"/>
      <c r="AJ8"/>
      <c r="AK8"/>
      <c r="AL8" s="17"/>
      <c r="AM8" s="17"/>
      <c r="AN8" s="17"/>
      <c r="AO8"/>
      <c r="AP8" s="17"/>
      <c r="AQ8" s="17"/>
      <c r="AR8" s="17"/>
    </row>
    <row r="9" spans="1:44" s="3" customFormat="1" ht="35.25" customHeight="1" x14ac:dyDescent="0.2">
      <c r="A9" s="183" t="s">
        <v>8</v>
      </c>
      <c r="B9" s="185" t="s">
        <v>19</v>
      </c>
      <c r="C9" s="185" t="s">
        <v>34</v>
      </c>
      <c r="D9" s="172" t="s">
        <v>17</v>
      </c>
      <c r="E9" s="186" t="s">
        <v>33</v>
      </c>
      <c r="F9" s="172" t="s">
        <v>0</v>
      </c>
      <c r="G9" s="172" t="s">
        <v>2</v>
      </c>
      <c r="H9" s="190" t="s">
        <v>54</v>
      </c>
      <c r="I9" s="190" t="s">
        <v>46</v>
      </c>
      <c r="J9" s="192" t="s">
        <v>126</v>
      </c>
      <c r="K9" s="193" t="s">
        <v>27</v>
      </c>
      <c r="L9" s="194"/>
      <c r="M9" s="195"/>
      <c r="N9" s="176" t="s">
        <v>43</v>
      </c>
      <c r="O9" s="177"/>
      <c r="P9" s="177"/>
      <c r="Q9" s="178" t="s">
        <v>29</v>
      </c>
      <c r="R9" s="179"/>
      <c r="S9" s="180"/>
      <c r="T9" s="174" t="s">
        <v>98</v>
      </c>
      <c r="U9" s="174" t="s">
        <v>92</v>
      </c>
      <c r="V9" s="174" t="s">
        <v>93</v>
      </c>
      <c r="W9" s="174" t="s">
        <v>94</v>
      </c>
      <c r="X9" s="190" t="s">
        <v>62</v>
      </c>
      <c r="Y9" s="163" t="s">
        <v>1</v>
      </c>
      <c r="Z9" s="165" t="s">
        <v>102</v>
      </c>
      <c r="AA9" s="167" t="s">
        <v>103</v>
      </c>
      <c r="AB9" s="181" t="s">
        <v>138</v>
      </c>
      <c r="AC9" s="169" t="s">
        <v>69</v>
      </c>
      <c r="AD9" s="170"/>
      <c r="AE9" s="171"/>
      <c r="AF9"/>
      <c r="AG9"/>
      <c r="AH9"/>
      <c r="AI9"/>
      <c r="AJ9"/>
      <c r="AK9"/>
      <c r="AL9" s="14" t="s">
        <v>104</v>
      </c>
      <c r="AM9" s="18"/>
      <c r="AN9" s="18"/>
      <c r="AP9" s="18"/>
      <c r="AQ9" s="18"/>
      <c r="AR9" s="18"/>
    </row>
    <row r="10" spans="1:44" s="3" customFormat="1" ht="46.5" customHeight="1" x14ac:dyDescent="0.2">
      <c r="A10" s="184"/>
      <c r="B10" s="173"/>
      <c r="C10" s="173"/>
      <c r="D10" s="173"/>
      <c r="E10" s="187"/>
      <c r="F10" s="173"/>
      <c r="G10" s="173"/>
      <c r="H10" s="191"/>
      <c r="I10" s="191"/>
      <c r="J10" s="191"/>
      <c r="K10" s="131" t="s">
        <v>40</v>
      </c>
      <c r="L10" s="128" t="s">
        <v>97</v>
      </c>
      <c r="M10" s="147" t="s">
        <v>96</v>
      </c>
      <c r="N10" s="131" t="s">
        <v>40</v>
      </c>
      <c r="O10" s="147" t="s">
        <v>97</v>
      </c>
      <c r="P10" s="147" t="s">
        <v>96</v>
      </c>
      <c r="Q10" s="131" t="s">
        <v>39</v>
      </c>
      <c r="R10" s="147" t="s">
        <v>97</v>
      </c>
      <c r="S10" s="147" t="s">
        <v>96</v>
      </c>
      <c r="T10" s="175"/>
      <c r="U10" s="175"/>
      <c r="V10" s="175"/>
      <c r="W10" s="175"/>
      <c r="X10" s="191"/>
      <c r="Y10" s="164"/>
      <c r="Z10" s="166"/>
      <c r="AA10" s="168"/>
      <c r="AB10" s="182"/>
      <c r="AC10" s="120" t="s">
        <v>70</v>
      </c>
      <c r="AD10" s="74" t="s">
        <v>71</v>
      </c>
      <c r="AE10" s="121" t="s">
        <v>1</v>
      </c>
      <c r="AF10"/>
      <c r="AG10"/>
      <c r="AH10"/>
      <c r="AI10"/>
      <c r="AJ10"/>
      <c r="AK10"/>
      <c r="AL10" s="15">
        <f>IF(AND($G$4&gt;0,OR($C$2="",$F$2="",$G$3="",$C$3="")),1,0)</f>
        <v>0</v>
      </c>
      <c r="AM10" s="19"/>
      <c r="AN10" s="19"/>
      <c r="AP10" s="19" t="s">
        <v>129</v>
      </c>
      <c r="AQ10" s="19"/>
      <c r="AR10" s="19"/>
    </row>
    <row r="11" spans="1:44" s="3" customFormat="1" ht="45" customHeight="1" x14ac:dyDescent="0.2">
      <c r="A11" s="6" t="s">
        <v>4</v>
      </c>
      <c r="B11" s="35" t="s">
        <v>74</v>
      </c>
      <c r="C11" s="141" t="s">
        <v>59</v>
      </c>
      <c r="D11" s="36" t="s">
        <v>77</v>
      </c>
      <c r="E11" s="36" t="s">
        <v>79</v>
      </c>
      <c r="F11" s="144" t="s">
        <v>20</v>
      </c>
      <c r="G11" s="142" t="s">
        <v>123</v>
      </c>
      <c r="H11" s="36" t="str">
        <f>IF($C11="","",※編集不可※選択項目!$C$2)</f>
        <v>空気熱源／循環式</v>
      </c>
      <c r="I11" s="93" t="str">
        <f>IF($C11="","",※編集不可※選択項目!$D$2)</f>
        <v>温水出口温度：60℃～65℃
（ΔT：温水入出口温度差）：3℃～7℃</v>
      </c>
      <c r="J11" s="143">
        <v>100</v>
      </c>
      <c r="K11" s="93" t="str">
        <f>IF($C11="","",※編集不可※選択項目!$E$2)</f>
        <v>外気温度 乾球温度：16℃DB
湿球温度：12℃WB</v>
      </c>
      <c r="L11" s="144">
        <v>30.55</v>
      </c>
      <c r="M11" s="144">
        <v>9.61</v>
      </c>
      <c r="N11" s="93" t="str">
        <f>IF($C11="","",※編集不可※選択項目!$F$2)</f>
        <v>外気温度 乾球温度：25℃DB
湿球温度：21℃WB</v>
      </c>
      <c r="O11" s="36"/>
      <c r="P11" s="36"/>
      <c r="Q11" s="93" t="str">
        <f>IF($C11="","",※編集不可※選択項目!$G$2)</f>
        <v>外気温度 乾球温度：7℃DB
湿球温度：6℃WB</v>
      </c>
      <c r="R11" s="36"/>
      <c r="S11" s="36"/>
      <c r="T11" s="144" t="s">
        <v>27</v>
      </c>
      <c r="U11" s="22">
        <v>3.09</v>
      </c>
      <c r="V11" s="34">
        <v>3.17</v>
      </c>
      <c r="W11" s="145">
        <v>1555</v>
      </c>
      <c r="X11" s="146" t="s">
        <v>128</v>
      </c>
      <c r="Y11" s="153"/>
      <c r="Z11" s="114"/>
      <c r="AA11" s="64"/>
      <c r="AB11" s="160"/>
      <c r="AC11" s="115"/>
      <c r="AD11" s="116"/>
      <c r="AE11" s="117"/>
      <c r="AF11"/>
      <c r="AG11" s="14" t="s">
        <v>122</v>
      </c>
      <c r="AH11" s="14" t="s">
        <v>119</v>
      </c>
      <c r="AI11" s="14" t="s">
        <v>120</v>
      </c>
      <c r="AJ11" s="14" t="s">
        <v>121</v>
      </c>
      <c r="AK11" s="14" t="s">
        <v>118</v>
      </c>
      <c r="AL11" s="20" t="s">
        <v>106</v>
      </c>
      <c r="AM11" s="20" t="s">
        <v>107</v>
      </c>
      <c r="AN11" s="20" t="s">
        <v>108</v>
      </c>
      <c r="AO11" s="14" t="s">
        <v>105</v>
      </c>
      <c r="AP11" s="20" t="s">
        <v>100</v>
      </c>
      <c r="AQ11" s="21" t="s">
        <v>14</v>
      </c>
      <c r="AR11" s="21" t="s">
        <v>25</v>
      </c>
    </row>
    <row r="12" spans="1:44" s="3" customFormat="1" ht="45" customHeight="1" x14ac:dyDescent="0.2">
      <c r="A12" s="27">
        <f>ROW()-11</f>
        <v>1</v>
      </c>
      <c r="B12" s="28" t="str">
        <f>IF($C12="","","産業ヒートポンプ")</f>
        <v>産業ヒートポンプ</v>
      </c>
      <c r="C12" s="65" t="s">
        <v>59</v>
      </c>
      <c r="D12" s="91" t="str">
        <f>IF($C$2="","",IF($B12&lt;&gt;"",$C$2,""))</f>
        <v>○○○株式会社</v>
      </c>
      <c r="E12" s="91" t="str">
        <f>IF($F$2="","",IF($B12&lt;&gt;"",$F$2,""))</f>
        <v>マルマルマル</v>
      </c>
      <c r="F12" s="103" t="s">
        <v>64</v>
      </c>
      <c r="G12" s="66" t="s">
        <v>3</v>
      </c>
      <c r="H12" s="31" t="str">
        <f>IF($C12="","",※編集不可※選択項目!$C$2)</f>
        <v>空気熱源／循環式</v>
      </c>
      <c r="I12" s="31" t="str">
        <f>IF($C12="","",※編集不可※選択項目!$D$2)</f>
        <v>温水出口温度：60℃～65℃
（ΔT：温水入出口温度差）：3℃～7℃</v>
      </c>
      <c r="J12" s="105">
        <v>100</v>
      </c>
      <c r="K12" s="96" t="str">
        <f>IF($C12="","",※編集不可※選択項目!$E$2)</f>
        <v>外気温度 乾球温度：16℃DB
湿球温度：12℃WB</v>
      </c>
      <c r="L12" s="106">
        <v>30.5</v>
      </c>
      <c r="M12" s="106">
        <v>9.5</v>
      </c>
      <c r="N12" s="96" t="str">
        <f>IF($C12="","",※編集不可※選択項目!$F$2)</f>
        <v>外気温度 乾球温度：25℃DB
湿球温度：21℃WB</v>
      </c>
      <c r="O12" s="106"/>
      <c r="P12" s="106"/>
      <c r="Q12" s="96" t="str">
        <f>IF($C12="","",※編集不可※選択項目!$G$2)</f>
        <v>外気温度 乾球温度：7℃DB
湿球温度：6℃WB</v>
      </c>
      <c r="R12" s="106"/>
      <c r="S12" s="106"/>
      <c r="T12" s="104" t="s">
        <v>27</v>
      </c>
      <c r="U12" s="22">
        <f>IF($AK12="","",$AK12)</f>
        <v>3.09</v>
      </c>
      <c r="V12" s="33">
        <f>IFERROR(IF(OR($AH12="",$AI12=""),"",ROUNDDOWN($AH12/$AI12,2)),"")</f>
        <v>3.21</v>
      </c>
      <c r="W12" s="107">
        <v>820</v>
      </c>
      <c r="X12" s="66"/>
      <c r="Y12" s="149"/>
      <c r="Z12" s="112"/>
      <c r="AA12" s="67"/>
      <c r="AB12" s="161">
        <f>IF($B12="","",IF(AND($B12&lt;&gt;"",$C$3="あり"),1,0))</f>
        <v>1</v>
      </c>
      <c r="AC12" s="75"/>
      <c r="AD12" s="76"/>
      <c r="AE12" s="77"/>
      <c r="AF12"/>
      <c r="AG12" s="15">
        <f>IF($T12="",0,MATCH($T12,※編集不可※選択項目!$H$2:$H$4,0))</f>
        <v>1</v>
      </c>
      <c r="AH12" s="68" cm="1">
        <f t="array" ref="AH12">IF($C12="","",_xlfn.IFS($AG12=1,L12,$AG12=2,O12,$AG12=3,R12,$AG12=0,""))</f>
        <v>30.5</v>
      </c>
      <c r="AI12" s="68" cm="1">
        <f t="array" ref="AI12">IF($C12="","",_xlfn.IFS($AG12=1,M12,$AG12=2,P12,$AG12=3,S12,$AG12=0,""))</f>
        <v>9.5</v>
      </c>
      <c r="AJ12" s="15">
        <f>IF(AH12="",0,IF(AH12&lt;=10,1,2))</f>
        <v>2</v>
      </c>
      <c r="AK12" s="15">
        <f>IF($T12="","",INDEX(※編集不可※選択項目!$M$2:$M$7,MATCH($AG12&amp;"-"&amp;$AJ12,※編集不可※選択項目!$L$2:$L$7,0)))</f>
        <v>3.09</v>
      </c>
      <c r="AL12" s="15">
        <f>IF(AND($C12&lt;&gt;"",OR(F12="",G12="",J12="",L12="",M12="",T12="")),1,0)</f>
        <v>0</v>
      </c>
      <c r="AM12" s="26">
        <f>IF(AND($C12&lt;&gt;"",$AG12=2,OR(O12="",P12="")),1,0)</f>
        <v>0</v>
      </c>
      <c r="AN12" s="26">
        <f>IF(AND($C12&lt;&gt;"",$AG12=3,OR(R12="",S12="")),1,0)</f>
        <v>0</v>
      </c>
      <c r="AO12" s="15">
        <f>IF(AND($G12&lt;&gt;"",COUNTIF($G12,"*■*")&gt;0,$X12=""),1,0)</f>
        <v>0</v>
      </c>
      <c r="AP12" s="26" t="str">
        <f>TEXT(IF(G12="","",G12),"G/標準")</f>
        <v>aaaa-bbbb</v>
      </c>
      <c r="AQ12" s="16">
        <f t="shared" ref="AQ12:AQ46" si="1">IF(AP12="",0,COUNTIF($AP$12:$AP$46,AP12))</f>
        <v>1</v>
      </c>
      <c r="AR12" s="16">
        <f>IF($U12&gt;$V12,1,0)</f>
        <v>0</v>
      </c>
    </row>
    <row r="13" spans="1:44" s="3" customFormat="1" ht="45" customHeight="1" x14ac:dyDescent="0.2">
      <c r="A13" s="27">
        <f t="shared" ref="A13:A46" si="2">ROW()-11</f>
        <v>2</v>
      </c>
      <c r="B13" s="28" t="str">
        <f t="shared" ref="B13:B46" si="3">IF($C13="","","産業ヒートポンプ")</f>
        <v>産業ヒートポンプ</v>
      </c>
      <c r="C13" s="65" t="s">
        <v>59</v>
      </c>
      <c r="D13" s="91" t="str">
        <f t="shared" ref="D13:D46" si="4">IF($C$2="","",IF($B13&lt;&gt;"",$C$2,""))</f>
        <v>○○○株式会社</v>
      </c>
      <c r="E13" s="91" t="str">
        <f t="shared" ref="E13:E46" si="5">IF($F$2="","",IF($B13&lt;&gt;"",$F$2,""))</f>
        <v>マルマルマル</v>
      </c>
      <c r="F13" s="103" t="s">
        <v>64</v>
      </c>
      <c r="G13" s="66" t="s">
        <v>65</v>
      </c>
      <c r="H13" s="31" t="str">
        <f>IF($C13="","",※編集不可※選択項目!$C$2)</f>
        <v>空気熱源／循環式</v>
      </c>
      <c r="I13" s="31" t="str">
        <f>IF($C13="","",※編集不可※選択項目!$D$2)</f>
        <v>温水出口温度：60℃～65℃
（ΔT：温水入出口温度差）：3℃～7℃</v>
      </c>
      <c r="J13" s="105">
        <v>100</v>
      </c>
      <c r="K13" s="96" t="str">
        <f>IF($C13="","",※編集不可※選択項目!$E$2)</f>
        <v>外気温度 乾球温度：16℃DB
湿球温度：12℃WB</v>
      </c>
      <c r="L13" s="106">
        <v>30.5</v>
      </c>
      <c r="M13" s="106"/>
      <c r="N13" s="96" t="str">
        <f>IF($C13="","",※編集不可※選択項目!$F$2)</f>
        <v>外気温度 乾球温度：25℃DB
湿球温度：21℃WB</v>
      </c>
      <c r="O13" s="106"/>
      <c r="P13" s="106"/>
      <c r="Q13" s="96" t="str">
        <f>IF($C13="","",※編集不可※選択項目!$G$2)</f>
        <v>外気温度 乾球温度：7℃DB
湿球温度：6℃WB</v>
      </c>
      <c r="R13" s="106"/>
      <c r="S13" s="106"/>
      <c r="T13" s="104" t="s">
        <v>27</v>
      </c>
      <c r="U13" s="22">
        <f t="shared" ref="U13:U43" si="6">IF($AK13="","",$AK13)</f>
        <v>3.09</v>
      </c>
      <c r="V13" s="33" t="str">
        <f t="shared" ref="V13:V14" si="7">IFERROR(IF(OR($AH13="",$AI13=""),"",ROUNDDOWN($AH13/$AI13,2)),"")</f>
        <v/>
      </c>
      <c r="W13" s="107"/>
      <c r="X13" s="66"/>
      <c r="Y13" s="149"/>
      <c r="Z13" s="112"/>
      <c r="AA13" s="67"/>
      <c r="AB13" s="161">
        <f t="shared" ref="AB13:AB46" si="8">IF($B13="","",IF(AND($B13&lt;&gt;"",$C$3="あり"),1,0))</f>
        <v>1</v>
      </c>
      <c r="AC13" s="75"/>
      <c r="AD13" s="76"/>
      <c r="AE13" s="77"/>
      <c r="AF13"/>
      <c r="AG13" s="15">
        <f>IF($T13="",0,MATCH($T13,※編集不可※選択項目!$H$2:$H$4,0))</f>
        <v>1</v>
      </c>
      <c r="AH13" s="68" cm="1">
        <f t="array" ref="AH13">IF($C13="","",_xlfn.IFS($AG13=1,L13,$AG13=2,O13,$AG13=3,R13,$AG13=0,""))</f>
        <v>30.5</v>
      </c>
      <c r="AI13" s="68" cm="1">
        <f t="array" ref="AI13">IF($C13="","",_xlfn.IFS($AG13=1,M13,$AG13=2,P13,$AG13=3,S13,$AG13=0,""))</f>
        <v>0</v>
      </c>
      <c r="AJ13" s="15">
        <f t="shared" ref="AJ13:AJ46" si="9">IF(AH13="",0,IF(AH13&lt;=10,1,2))</f>
        <v>2</v>
      </c>
      <c r="AK13" s="15">
        <f>IF($T13="","",INDEX(※編集不可※選択項目!$M$2:$M$7,MATCH($AG13&amp;"-"&amp;$AJ13,※編集不可※選択項目!$L$2:$L$7,0)))</f>
        <v>3.09</v>
      </c>
      <c r="AL13" s="15">
        <f t="shared" ref="AL13:AL46" si="10">IF(AND($C13&lt;&gt;"",OR(F13="",G13="",J13="",L13="",M13="",T13="")),1,0)</f>
        <v>1</v>
      </c>
      <c r="AM13" s="26">
        <f t="shared" ref="AM13:AM46" si="11">IF(AND($C13&lt;&gt;"",$AG13=2,OR(O13="",P13="")),1,0)</f>
        <v>0</v>
      </c>
      <c r="AN13" s="26">
        <f t="shared" ref="AN13:AN46" si="12">IF(AND($C13&lt;&gt;"",$AG13=3,OR(R13="",S13="")),1,0)</f>
        <v>0</v>
      </c>
      <c r="AO13" s="15">
        <f t="shared" ref="AO13:AO46" si="13">IF(AND($G13&lt;&gt;"",COUNTIF($G13,"*■*")&gt;0,$X13=""),1,0)</f>
        <v>0</v>
      </c>
      <c r="AP13" s="26" t="str">
        <f t="shared" ref="AP13:AP46" si="14">TEXT(IF(G13="","",G13),"G/標準")</f>
        <v>AAA-BBB</v>
      </c>
      <c r="AQ13" s="16">
        <f t="shared" si="1"/>
        <v>2</v>
      </c>
      <c r="AR13" s="16">
        <f t="shared" ref="AR13:AR46" si="15">IF($U13&gt;$V13,1,0)</f>
        <v>0</v>
      </c>
    </row>
    <row r="14" spans="1:44" s="3" customFormat="1" ht="45" customHeight="1" x14ac:dyDescent="0.2">
      <c r="A14" s="27">
        <f t="shared" si="2"/>
        <v>3</v>
      </c>
      <c r="B14" s="28" t="str">
        <f t="shared" si="3"/>
        <v>産業ヒートポンプ</v>
      </c>
      <c r="C14" s="65" t="s">
        <v>59</v>
      </c>
      <c r="D14" s="91" t="str">
        <f t="shared" si="4"/>
        <v>○○○株式会社</v>
      </c>
      <c r="E14" s="91" t="str">
        <f t="shared" si="5"/>
        <v>マルマルマル</v>
      </c>
      <c r="F14" s="103" t="s">
        <v>64</v>
      </c>
      <c r="G14" s="66" t="s">
        <v>65</v>
      </c>
      <c r="H14" s="31" t="str">
        <f>IF($C14="","",※編集不可※選択項目!$C$2)</f>
        <v>空気熱源／循環式</v>
      </c>
      <c r="I14" s="31" t="str">
        <f>IF($C14="","",※編集不可※選択項目!$D$2)</f>
        <v>温水出口温度：60℃～65℃
（ΔT：温水入出口温度差）：3℃～7℃</v>
      </c>
      <c r="J14" s="105">
        <v>65</v>
      </c>
      <c r="K14" s="96" t="str">
        <f>IF($C14="","",※編集不可※選択項目!$E$2)</f>
        <v>外気温度 乾球温度：16℃DB
湿球温度：12℃WB</v>
      </c>
      <c r="L14" s="106">
        <v>5.6</v>
      </c>
      <c r="M14" s="106">
        <v>2.08</v>
      </c>
      <c r="N14" s="96" t="str">
        <f>IF($C14="","",※編集不可※選択項目!$F$2)</f>
        <v>外気温度 乾球温度：25℃DB
湿球温度：21℃WB</v>
      </c>
      <c r="O14" s="106"/>
      <c r="P14" s="106"/>
      <c r="Q14" s="96" t="str">
        <f>IF($C14="","",※編集不可※選択項目!$G$2)</f>
        <v>外気温度 乾球温度：7℃DB
湿球温度：6℃WB</v>
      </c>
      <c r="R14" s="106"/>
      <c r="S14" s="106"/>
      <c r="T14" s="104" t="s">
        <v>27</v>
      </c>
      <c r="U14" s="22">
        <f t="shared" si="6"/>
        <v>2.15</v>
      </c>
      <c r="V14" s="33">
        <f t="shared" si="7"/>
        <v>2.69</v>
      </c>
      <c r="W14" s="107"/>
      <c r="X14" s="66"/>
      <c r="Y14" s="149"/>
      <c r="Z14" s="112"/>
      <c r="AA14" s="67"/>
      <c r="AB14" s="161">
        <f t="shared" si="8"/>
        <v>1</v>
      </c>
      <c r="AC14" s="75"/>
      <c r="AD14" s="76"/>
      <c r="AE14" s="77"/>
      <c r="AF14"/>
      <c r="AG14" s="15">
        <f>IF($T14="",0,MATCH($T14,※編集不可※選択項目!$H$2:$H$4,0))</f>
        <v>1</v>
      </c>
      <c r="AH14" s="68" cm="1">
        <f t="array" ref="AH14">IF($C14="","",_xlfn.IFS($AG14=1,L14,$AG14=2,O14,$AG14=3,R14,$AG14=0,""))</f>
        <v>5.6</v>
      </c>
      <c r="AI14" s="68" cm="1">
        <f t="array" ref="AI14">IF($C14="","",_xlfn.IFS($AG14=1,M14,$AG14=2,P14,$AG14=3,S14,$AG14=0,""))</f>
        <v>2.08</v>
      </c>
      <c r="AJ14" s="15">
        <f t="shared" si="9"/>
        <v>1</v>
      </c>
      <c r="AK14" s="15">
        <f>IF($T14="","",INDEX(※編集不可※選択項目!$M$2:$M$7,MATCH($AG14&amp;"-"&amp;$AJ14,※編集不可※選択項目!$L$2:$L$7,0)))</f>
        <v>2.15</v>
      </c>
      <c r="AL14" s="15">
        <f t="shared" si="10"/>
        <v>0</v>
      </c>
      <c r="AM14" s="26">
        <f t="shared" si="11"/>
        <v>0</v>
      </c>
      <c r="AN14" s="26">
        <f t="shared" si="12"/>
        <v>0</v>
      </c>
      <c r="AO14" s="15">
        <f t="shared" si="13"/>
        <v>0</v>
      </c>
      <c r="AP14" s="26" t="str">
        <f t="shared" si="14"/>
        <v>AAA-BBB</v>
      </c>
      <c r="AQ14" s="16">
        <f t="shared" si="1"/>
        <v>2</v>
      </c>
      <c r="AR14" s="16">
        <f t="shared" si="15"/>
        <v>0</v>
      </c>
    </row>
    <row r="15" spans="1:44" s="3" customFormat="1" ht="45" customHeight="1" x14ac:dyDescent="0.2">
      <c r="A15" s="27">
        <f t="shared" si="2"/>
        <v>4</v>
      </c>
      <c r="B15" s="28" t="str">
        <f t="shared" si="3"/>
        <v>産業ヒートポンプ</v>
      </c>
      <c r="C15" s="65" t="s">
        <v>59</v>
      </c>
      <c r="D15" s="91" t="str">
        <f t="shared" si="4"/>
        <v>○○○株式会社</v>
      </c>
      <c r="E15" s="91" t="str">
        <f t="shared" si="5"/>
        <v>マルマルマル</v>
      </c>
      <c r="F15" s="104" t="s">
        <v>64</v>
      </c>
      <c r="G15" s="66" t="s">
        <v>67</v>
      </c>
      <c r="H15" s="31" t="str">
        <f>IF($C15="","",※編集不可※選択項目!$C$2)</f>
        <v>空気熱源／循環式</v>
      </c>
      <c r="I15" s="31" t="str">
        <f>IF($C15="","",※編集不可※選択項目!$D$2)</f>
        <v>温水出口温度：60℃～65℃
（ΔT：温水入出口温度差）：3℃～7℃</v>
      </c>
      <c r="J15" s="105">
        <v>75</v>
      </c>
      <c r="K15" s="96" t="str">
        <f>IF($C15="","",※編集不可※選択項目!$E$2)</f>
        <v>外気温度 乾球温度：16℃DB
湿球温度：12℃WB</v>
      </c>
      <c r="L15" s="106">
        <v>40.549999999999997</v>
      </c>
      <c r="M15" s="106">
        <v>14.7</v>
      </c>
      <c r="N15" s="96" t="str">
        <f>IF($C15="","",※編集不可※選択項目!$F$2)</f>
        <v>外気温度 乾球温度：25℃DB
湿球温度：21℃WB</v>
      </c>
      <c r="O15" s="106">
        <v>40.549999999999997</v>
      </c>
      <c r="P15" s="106">
        <v>12.06</v>
      </c>
      <c r="Q15" s="96" t="str">
        <f>IF($C15="","",※編集不可※選択項目!$G$2)</f>
        <v>外気温度 乾球温度：7℃DB
湿球温度：6℃WB</v>
      </c>
      <c r="R15" s="106"/>
      <c r="S15" s="106"/>
      <c r="T15" s="104" t="s">
        <v>28</v>
      </c>
      <c r="U15" s="22">
        <f t="shared" si="6"/>
        <v>3.09</v>
      </c>
      <c r="V15" s="33">
        <f>IFERROR(IF(OR($AH15="",$AI15=""),"",ROUNDDOWN($AH15/$AI15,2)),"")</f>
        <v>3.36</v>
      </c>
      <c r="W15" s="107">
        <v>920</v>
      </c>
      <c r="X15" s="66"/>
      <c r="Y15" s="149"/>
      <c r="Z15" s="112"/>
      <c r="AA15" s="67"/>
      <c r="AB15" s="161">
        <f t="shared" si="8"/>
        <v>1</v>
      </c>
      <c r="AC15" s="75"/>
      <c r="AD15" s="76"/>
      <c r="AE15" s="77"/>
      <c r="AF15"/>
      <c r="AG15" s="15">
        <f>IF($T15="",0,MATCH($T15,※編集不可※選択項目!$H$2:$H$4,0))</f>
        <v>2</v>
      </c>
      <c r="AH15" s="68" cm="1">
        <f t="array" ref="AH15">IF($C15="","",_xlfn.IFS($AG15=1,L15,$AG15=2,O15,$AG15=3,R15,$AG15=0,""))</f>
        <v>40.549999999999997</v>
      </c>
      <c r="AI15" s="68" cm="1">
        <f t="array" ref="AI15">IF($C15="","",_xlfn.IFS($AG15=1,M15,$AG15=2,P15,$AG15=3,S15,$AG15=0,""))</f>
        <v>12.06</v>
      </c>
      <c r="AJ15" s="15">
        <f t="shared" si="9"/>
        <v>2</v>
      </c>
      <c r="AK15" s="15">
        <f>IF($T15="","",INDEX(※編集不可※選択項目!$M$2:$M$7,MATCH($AG15&amp;"-"&amp;$AJ15,※編集不可※選択項目!$L$2:$L$7,0)))</f>
        <v>3.09</v>
      </c>
      <c r="AL15" s="15">
        <f t="shared" si="10"/>
        <v>0</v>
      </c>
      <c r="AM15" s="26">
        <f t="shared" si="11"/>
        <v>0</v>
      </c>
      <c r="AN15" s="26">
        <f t="shared" si="12"/>
        <v>0</v>
      </c>
      <c r="AO15" s="15">
        <f t="shared" si="13"/>
        <v>0</v>
      </c>
      <c r="AP15" s="26" t="str">
        <f t="shared" si="14"/>
        <v>BBB-CCC-1</v>
      </c>
      <c r="AQ15" s="16">
        <f t="shared" si="1"/>
        <v>1</v>
      </c>
      <c r="AR15" s="16">
        <f t="shared" si="15"/>
        <v>0</v>
      </c>
    </row>
    <row r="16" spans="1:44" s="3" customFormat="1" ht="45" customHeight="1" x14ac:dyDescent="0.2">
      <c r="A16" s="27">
        <f t="shared" si="2"/>
        <v>5</v>
      </c>
      <c r="B16" s="28" t="str">
        <f t="shared" si="3"/>
        <v>産業ヒートポンプ</v>
      </c>
      <c r="C16" s="65" t="s">
        <v>59</v>
      </c>
      <c r="D16" s="91" t="str">
        <f t="shared" si="4"/>
        <v>○○○株式会社</v>
      </c>
      <c r="E16" s="91" t="str">
        <f t="shared" si="5"/>
        <v>マルマルマル</v>
      </c>
      <c r="F16" s="104" t="s">
        <v>66</v>
      </c>
      <c r="G16" s="66" t="s">
        <v>68</v>
      </c>
      <c r="H16" s="31" t="str">
        <f>IF($C16="","",※編集不可※選択項目!$C$2)</f>
        <v>空気熱源／循環式</v>
      </c>
      <c r="I16" s="31" t="str">
        <f>IF($C16="","",※編集不可※選択項目!$D$2)</f>
        <v>温水出口温度：60℃～65℃
（ΔT：温水入出口温度差）：3℃～7℃</v>
      </c>
      <c r="J16" s="105">
        <v>75</v>
      </c>
      <c r="K16" s="96" t="str">
        <f>IF($C16="","",※編集不可※選択項目!$E$2)</f>
        <v>外気温度 乾球温度：16℃DB
湿球温度：12℃WB</v>
      </c>
      <c r="L16" s="106">
        <v>40.549999999999997</v>
      </c>
      <c r="M16" s="106">
        <v>14.7</v>
      </c>
      <c r="N16" s="96" t="str">
        <f>IF($C16="","",※編集不可※選択項目!$F$2)</f>
        <v>外気温度 乾球温度：25℃DB
湿球温度：21℃WB</v>
      </c>
      <c r="O16" s="106">
        <v>40</v>
      </c>
      <c r="P16" s="106">
        <v>15</v>
      </c>
      <c r="Q16" s="96" t="str">
        <f>IF($C16="","",※編集不可※選択項目!$G$2)</f>
        <v>外気温度 乾球温度：7℃DB
湿球温度：6℃WB</v>
      </c>
      <c r="R16" s="106"/>
      <c r="S16" s="106"/>
      <c r="T16" s="104" t="s">
        <v>28</v>
      </c>
      <c r="U16" s="22">
        <f t="shared" si="6"/>
        <v>3.09</v>
      </c>
      <c r="V16" s="33">
        <f>IFERROR(IF(OR($AH16="",$AI16=""),"",ROUNDDOWN($AH16/$AI16,2)),"")</f>
        <v>2.66</v>
      </c>
      <c r="W16" s="107"/>
      <c r="X16" s="66"/>
      <c r="Y16" s="149"/>
      <c r="Z16" s="112"/>
      <c r="AA16" s="67"/>
      <c r="AB16" s="161">
        <f t="shared" si="8"/>
        <v>1</v>
      </c>
      <c r="AC16" s="75"/>
      <c r="AD16" s="76"/>
      <c r="AE16" s="77"/>
      <c r="AF16"/>
      <c r="AG16" s="15">
        <f>IF($T16="",0,MATCH($T16,※編集不可※選択項目!$H$2:$H$4,0))</f>
        <v>2</v>
      </c>
      <c r="AH16" s="68" cm="1">
        <f t="array" ref="AH16">IF($C16="","",_xlfn.IFS($AG16=1,L16,$AG16=2,O16,$AG16=3,R16,$AG16=0,""))</f>
        <v>40</v>
      </c>
      <c r="AI16" s="68" cm="1">
        <f t="array" ref="AI16">IF($C16="","",_xlfn.IFS($AG16=1,M16,$AG16=2,P16,$AG16=3,S16,$AG16=0,""))</f>
        <v>15</v>
      </c>
      <c r="AJ16" s="15">
        <f t="shared" si="9"/>
        <v>2</v>
      </c>
      <c r="AK16" s="15">
        <f>IF($T16="","",INDEX(※編集不可※選択項目!$M$2:$M$7,MATCH($AG16&amp;"-"&amp;$AJ16,※編集不可※選択項目!$L$2:$L$7,0)))</f>
        <v>3.09</v>
      </c>
      <c r="AL16" s="15">
        <f t="shared" si="10"/>
        <v>0</v>
      </c>
      <c r="AM16" s="26">
        <f t="shared" si="11"/>
        <v>0</v>
      </c>
      <c r="AN16" s="26">
        <f t="shared" si="12"/>
        <v>0</v>
      </c>
      <c r="AO16" s="15">
        <f t="shared" si="13"/>
        <v>0</v>
      </c>
      <c r="AP16" s="26" t="str">
        <f t="shared" si="14"/>
        <v>BBB-CCC-2</v>
      </c>
      <c r="AQ16" s="16">
        <f t="shared" si="1"/>
        <v>1</v>
      </c>
      <c r="AR16" s="16">
        <f t="shared" si="15"/>
        <v>1</v>
      </c>
    </row>
    <row r="17" spans="1:44" s="3" customFormat="1" ht="45" customHeight="1" x14ac:dyDescent="0.2">
      <c r="A17" s="27">
        <f t="shared" si="2"/>
        <v>6</v>
      </c>
      <c r="B17" s="28" t="str">
        <f t="shared" si="3"/>
        <v>産業ヒートポンプ</v>
      </c>
      <c r="C17" s="65" t="s">
        <v>59</v>
      </c>
      <c r="D17" s="91" t="str">
        <f t="shared" si="4"/>
        <v>○○○株式会社</v>
      </c>
      <c r="E17" s="91" t="str">
        <f t="shared" si="5"/>
        <v>マルマルマル</v>
      </c>
      <c r="F17" s="104" t="s">
        <v>66</v>
      </c>
      <c r="G17" s="66" t="s">
        <v>124</v>
      </c>
      <c r="H17" s="31" t="str">
        <f>IF($C17="","",※編集不可※選択項目!$C$2)</f>
        <v>空気熱源／循環式</v>
      </c>
      <c r="I17" s="31" t="str">
        <f>IF($C17="","",※編集不可※選択項目!$D$2)</f>
        <v>温水出口温度：60℃～65℃
（ΔT：温水入出口温度差）：3℃～7℃</v>
      </c>
      <c r="J17" s="105">
        <v>70</v>
      </c>
      <c r="K17" s="96" t="str">
        <f>IF($C17="","",※編集不可※選択項目!$E$2)</f>
        <v>外気温度 乾球温度：16℃DB
湿球温度：12℃WB</v>
      </c>
      <c r="L17" s="106">
        <v>43.5</v>
      </c>
      <c r="M17" s="106">
        <v>14.66</v>
      </c>
      <c r="N17" s="96" t="str">
        <f>IF($C17="","",※編集不可※選択項目!$F$2)</f>
        <v>外気温度 乾球温度：25℃DB
湿球温度：21℃WB</v>
      </c>
      <c r="O17" s="106"/>
      <c r="P17" s="106"/>
      <c r="Q17" s="96" t="str">
        <f>IF($C17="","",※編集不可※選択項目!$G$2)</f>
        <v>外気温度 乾球温度：7℃DB
湿球温度：6℃WB</v>
      </c>
      <c r="R17" s="106">
        <v>45.44</v>
      </c>
      <c r="S17" s="106">
        <v>17.8</v>
      </c>
      <c r="T17" s="104" t="s">
        <v>29</v>
      </c>
      <c r="U17" s="22">
        <f t="shared" si="6"/>
        <v>2.1</v>
      </c>
      <c r="V17" s="33">
        <f>IFERROR(IF(OR($AH17="",$AI17=""),"",ROUNDDOWN($AH17/$AI17,2)),"")</f>
        <v>2.5499999999999998</v>
      </c>
      <c r="W17" s="107">
        <v>995</v>
      </c>
      <c r="X17" s="66" t="s">
        <v>128</v>
      </c>
      <c r="Y17" s="149"/>
      <c r="Z17" s="112"/>
      <c r="AA17" s="67"/>
      <c r="AB17" s="161">
        <f t="shared" si="8"/>
        <v>1</v>
      </c>
      <c r="AC17" s="75"/>
      <c r="AD17" s="76"/>
      <c r="AE17" s="77"/>
      <c r="AF17"/>
      <c r="AG17" s="15">
        <f>IF($T17="",0,MATCH($T17,※編集不可※選択項目!$H$2:$H$4,0))</f>
        <v>3</v>
      </c>
      <c r="AH17" s="68" cm="1">
        <f t="array" ref="AH17">IF($C17="","",_xlfn.IFS($AG17=1,L17,$AG17=2,O17,$AG17=3,R17,$AG17=0,""))</f>
        <v>45.44</v>
      </c>
      <c r="AI17" s="68" cm="1">
        <f t="array" ref="AI17">IF($C17="","",_xlfn.IFS($AG17=1,M17,$AG17=2,P17,$AG17=3,S17,$AG17=0,""))</f>
        <v>17.8</v>
      </c>
      <c r="AJ17" s="15">
        <f t="shared" si="9"/>
        <v>2</v>
      </c>
      <c r="AK17" s="15">
        <f>IF($T17="","",INDEX(※編集不可※選択項目!$M$2:$M$7,MATCH($AG17&amp;"-"&amp;$AJ17,※編集不可※選択項目!$L$2:$L$7,0)))</f>
        <v>2.1</v>
      </c>
      <c r="AL17" s="15">
        <f t="shared" si="10"/>
        <v>0</v>
      </c>
      <c r="AM17" s="26">
        <f t="shared" si="11"/>
        <v>0</v>
      </c>
      <c r="AN17" s="26">
        <f t="shared" si="12"/>
        <v>0</v>
      </c>
      <c r="AO17" s="15">
        <f t="shared" si="13"/>
        <v>0</v>
      </c>
      <c r="AP17" s="26" t="str">
        <f t="shared" si="14"/>
        <v>BBB-VVV■</v>
      </c>
      <c r="AQ17" s="16">
        <f t="shared" si="1"/>
        <v>1</v>
      </c>
      <c r="AR17" s="16">
        <f t="shared" si="15"/>
        <v>0</v>
      </c>
    </row>
    <row r="18" spans="1:44" s="3" customFormat="1" ht="45" customHeight="1" x14ac:dyDescent="0.2">
      <c r="A18" s="27">
        <f t="shared" si="2"/>
        <v>7</v>
      </c>
      <c r="B18" s="28" t="str">
        <f t="shared" si="3"/>
        <v>産業ヒートポンプ</v>
      </c>
      <c r="C18" s="65" t="s">
        <v>59</v>
      </c>
      <c r="D18" s="91" t="str">
        <f t="shared" si="4"/>
        <v>○○○株式会社</v>
      </c>
      <c r="E18" s="91" t="str">
        <f t="shared" si="5"/>
        <v>マルマルマル</v>
      </c>
      <c r="F18" s="104" t="s">
        <v>66</v>
      </c>
      <c r="G18" s="66" t="s">
        <v>125</v>
      </c>
      <c r="H18" s="31" t="str">
        <f>IF($C18="","",※編集不可※選択項目!$C$2)</f>
        <v>空気熱源／循環式</v>
      </c>
      <c r="I18" s="31" t="str">
        <f>IF($C18="","",※編集不可※選択項目!$D$2)</f>
        <v>温水出口温度：60℃～65℃
（ΔT：温水入出口温度差）：3℃～7℃</v>
      </c>
      <c r="J18" s="105">
        <v>70</v>
      </c>
      <c r="K18" s="96" t="str">
        <f>IF($C18="","",※編集不可※選択項目!$E$2)</f>
        <v>外気温度 乾球温度：16℃DB
湿球温度：12℃WB</v>
      </c>
      <c r="L18" s="106">
        <v>21.9</v>
      </c>
      <c r="M18" s="106">
        <v>7.33</v>
      </c>
      <c r="N18" s="96" t="str">
        <f>IF($C18="","",※編集不可※選択項目!$F$2)</f>
        <v>外気温度 乾球温度：25℃DB
湿球温度：21℃WB</v>
      </c>
      <c r="O18" s="106"/>
      <c r="P18" s="106"/>
      <c r="Q18" s="96" t="str">
        <f>IF($C18="","",※編集不可※選択項目!$G$2)</f>
        <v>外気温度 乾球温度：7℃DB
湿球温度：6℃WB</v>
      </c>
      <c r="R18" s="106">
        <v>14.66</v>
      </c>
      <c r="S18" s="106">
        <v>6.25</v>
      </c>
      <c r="T18" s="104" t="s">
        <v>29</v>
      </c>
      <c r="U18" s="22">
        <f t="shared" si="6"/>
        <v>2.1</v>
      </c>
      <c r="V18" s="33">
        <f>IFERROR(IF(OR($AH18="",$AI18=""),"",ROUNDDOWN($AH18/$AI18,2)),"")</f>
        <v>2.34</v>
      </c>
      <c r="W18" s="107">
        <v>1020</v>
      </c>
      <c r="X18" s="69" t="s">
        <v>128</v>
      </c>
      <c r="Y18" s="149"/>
      <c r="Z18" s="112"/>
      <c r="AA18" s="67"/>
      <c r="AB18" s="161">
        <f t="shared" si="8"/>
        <v>1</v>
      </c>
      <c r="AC18" s="75"/>
      <c r="AD18" s="76"/>
      <c r="AE18" s="77"/>
      <c r="AF18"/>
      <c r="AG18" s="15">
        <f>IF($T18="",0,MATCH($T18,※編集不可※選択項目!$H$2:$H$4,0))</f>
        <v>3</v>
      </c>
      <c r="AH18" s="68" cm="1">
        <f t="array" ref="AH18">IF($C18="","",_xlfn.IFS($AG18=1,L18,$AG18=2,O18,$AG18=3,R18,$AG18=0,""))</f>
        <v>14.66</v>
      </c>
      <c r="AI18" s="68" cm="1">
        <f t="array" ref="AI18">IF($C18="","",_xlfn.IFS($AG18=1,M18,$AG18=2,P18,$AG18=3,S18,$AG18=0,""))</f>
        <v>6.25</v>
      </c>
      <c r="AJ18" s="15">
        <f t="shared" si="9"/>
        <v>2</v>
      </c>
      <c r="AK18" s="15">
        <f>IF($T18="","",INDEX(※編集不可※選択項目!$M$2:$M$7,MATCH($AG18&amp;"-"&amp;$AJ18,※編集不可※選択項目!$L$2:$L$7,0)))</f>
        <v>2.1</v>
      </c>
      <c r="AL18" s="15">
        <f t="shared" si="10"/>
        <v>0</v>
      </c>
      <c r="AM18" s="26">
        <f t="shared" si="11"/>
        <v>0</v>
      </c>
      <c r="AN18" s="26">
        <f t="shared" si="12"/>
        <v>0</v>
      </c>
      <c r="AO18" s="15">
        <f t="shared" si="13"/>
        <v>0</v>
      </c>
      <c r="AP18" s="26" t="str">
        <f t="shared" si="14"/>
        <v>BBB-EEE■</v>
      </c>
      <c r="AQ18" s="16">
        <f t="shared" si="1"/>
        <v>1</v>
      </c>
      <c r="AR18" s="16">
        <f t="shared" si="15"/>
        <v>0</v>
      </c>
    </row>
    <row r="19" spans="1:44" s="3" customFormat="1" ht="45" customHeight="1" x14ac:dyDescent="0.2">
      <c r="A19" s="27">
        <f t="shared" si="2"/>
        <v>8</v>
      </c>
      <c r="B19" s="28" t="str">
        <f t="shared" si="3"/>
        <v/>
      </c>
      <c r="C19" s="65"/>
      <c r="D19" s="91" t="str">
        <f t="shared" si="4"/>
        <v/>
      </c>
      <c r="E19" s="91" t="str">
        <f t="shared" si="5"/>
        <v/>
      </c>
      <c r="F19" s="104"/>
      <c r="G19" s="66"/>
      <c r="H19" s="31" t="str">
        <f>IF($C19="","",※編集不可※選択項目!$C$2)</f>
        <v/>
      </c>
      <c r="I19" s="31" t="str">
        <f>IF($C19="","",※編集不可※選択項目!$D$2)</f>
        <v/>
      </c>
      <c r="J19" s="105"/>
      <c r="K19" s="96" t="str">
        <f>IF($C19="","",※編集不可※選択項目!$E$2)</f>
        <v/>
      </c>
      <c r="L19" s="106"/>
      <c r="M19" s="106"/>
      <c r="N19" s="96" t="str">
        <f>IF($C19="","",※編集不可※選択項目!$F$2)</f>
        <v/>
      </c>
      <c r="O19" s="106"/>
      <c r="P19" s="106"/>
      <c r="Q19" s="96" t="str">
        <f>IF($C19="","",※編集不可※選択項目!$G$2)</f>
        <v/>
      </c>
      <c r="R19" s="106"/>
      <c r="S19" s="106"/>
      <c r="T19" s="104"/>
      <c r="U19" s="22" t="str">
        <f t="shared" si="6"/>
        <v/>
      </c>
      <c r="V19" s="33" t="str">
        <f t="shared" ref="V19:V46" si="16">IFERROR(IF(OR($AH19="",$AI19=""),"",ROUNDDOWN($AH19/$AI19,2)),"")</f>
        <v/>
      </c>
      <c r="W19" s="107"/>
      <c r="X19" s="69"/>
      <c r="Y19" s="149"/>
      <c r="Z19" s="112"/>
      <c r="AA19" s="67"/>
      <c r="AB19" s="161" t="str">
        <f t="shared" si="8"/>
        <v/>
      </c>
      <c r="AC19" s="75"/>
      <c r="AD19" s="76"/>
      <c r="AE19" s="77"/>
      <c r="AF19"/>
      <c r="AG19" s="15">
        <f>IF($T19="",0,MATCH($T19,※編集不可※選択項目!$H$2:$H$4,0))</f>
        <v>0</v>
      </c>
      <c r="AH19" s="68" t="str" cm="1">
        <f t="array" ref="AH19">IF($C19="","",_xlfn.IFS($AG19=1,L19,$AG19=2,O19,$AG19=3,R19,$AG19=0,""))</f>
        <v/>
      </c>
      <c r="AI19" s="68" t="str" cm="1">
        <f t="array" ref="AI19">IF($C19="","",_xlfn.IFS($AG19=1,M19,$AG19=2,P19,$AG19=3,S19,$AG19=0,""))</f>
        <v/>
      </c>
      <c r="AJ19" s="15">
        <f t="shared" si="9"/>
        <v>0</v>
      </c>
      <c r="AK19" s="15" t="str">
        <f>IF($T19="","",INDEX(※編集不可※選択項目!$M$2:$M$7,MATCH($AG19&amp;"-"&amp;$AJ19,※編集不可※選択項目!$L$2:$L$7,0)))</f>
        <v/>
      </c>
      <c r="AL19" s="15">
        <f t="shared" si="10"/>
        <v>0</v>
      </c>
      <c r="AM19" s="26">
        <f t="shared" si="11"/>
        <v>0</v>
      </c>
      <c r="AN19" s="26">
        <f t="shared" si="12"/>
        <v>0</v>
      </c>
      <c r="AO19" s="15">
        <f t="shared" si="13"/>
        <v>0</v>
      </c>
      <c r="AP19" s="26" t="str">
        <f t="shared" si="14"/>
        <v/>
      </c>
      <c r="AQ19" s="16">
        <f t="shared" si="1"/>
        <v>0</v>
      </c>
      <c r="AR19" s="16">
        <f t="shared" si="15"/>
        <v>0</v>
      </c>
    </row>
    <row r="20" spans="1:44" s="3" customFormat="1" ht="45" customHeight="1" x14ac:dyDescent="0.2">
      <c r="A20" s="27">
        <f t="shared" si="2"/>
        <v>9</v>
      </c>
      <c r="B20" s="28" t="str">
        <f t="shared" si="3"/>
        <v/>
      </c>
      <c r="C20" s="65"/>
      <c r="D20" s="91" t="str">
        <f t="shared" si="4"/>
        <v/>
      </c>
      <c r="E20" s="91" t="str">
        <f t="shared" si="5"/>
        <v/>
      </c>
      <c r="F20" s="104"/>
      <c r="G20" s="66"/>
      <c r="H20" s="31" t="str">
        <f>IF($C20="","",※編集不可※選択項目!$C$2)</f>
        <v/>
      </c>
      <c r="I20" s="31" t="str">
        <f>IF($C20="","",※編集不可※選択項目!$D$2)</f>
        <v/>
      </c>
      <c r="J20" s="105"/>
      <c r="K20" s="96" t="str">
        <f>IF($C20="","",※編集不可※選択項目!$E$2)</f>
        <v/>
      </c>
      <c r="L20" s="106"/>
      <c r="M20" s="106"/>
      <c r="N20" s="96" t="str">
        <f>IF($C20="","",※編集不可※選択項目!$F$2)</f>
        <v/>
      </c>
      <c r="O20" s="106"/>
      <c r="P20" s="106"/>
      <c r="Q20" s="96" t="str">
        <f>IF($C20="","",※編集不可※選択項目!$G$2)</f>
        <v/>
      </c>
      <c r="R20" s="106"/>
      <c r="S20" s="106"/>
      <c r="T20" s="104"/>
      <c r="U20" s="22" t="str">
        <f t="shared" si="6"/>
        <v/>
      </c>
      <c r="V20" s="33" t="str">
        <f t="shared" si="16"/>
        <v/>
      </c>
      <c r="W20" s="107"/>
      <c r="X20" s="66"/>
      <c r="Y20" s="149"/>
      <c r="Z20" s="112"/>
      <c r="AA20" s="67"/>
      <c r="AB20" s="161" t="str">
        <f t="shared" si="8"/>
        <v/>
      </c>
      <c r="AC20" s="75"/>
      <c r="AD20" s="76"/>
      <c r="AE20" s="77"/>
      <c r="AF20"/>
      <c r="AG20" s="15">
        <f>IF($T20="",0,MATCH($T20,※編集不可※選択項目!$H$2:$H$4,0))</f>
        <v>0</v>
      </c>
      <c r="AH20" s="68" t="str" cm="1">
        <f t="array" ref="AH20">IF($C20="","",_xlfn.IFS($AG20=1,L20,$AG20=2,O20,$AG20=3,R20,$AG20=0,""))</f>
        <v/>
      </c>
      <c r="AI20" s="68" t="str" cm="1">
        <f t="array" ref="AI20">IF($C20="","",_xlfn.IFS($AG20=1,M20,$AG20=2,P20,$AG20=3,S20,$AG20=0,""))</f>
        <v/>
      </c>
      <c r="AJ20" s="15">
        <f t="shared" si="9"/>
        <v>0</v>
      </c>
      <c r="AK20" s="15" t="str">
        <f>IF($T20="","",INDEX(※編集不可※選択項目!$M$2:$M$7,MATCH($AG20&amp;"-"&amp;$AJ20,※編集不可※選択項目!$L$2:$L$7,0)))</f>
        <v/>
      </c>
      <c r="AL20" s="15">
        <f t="shared" si="10"/>
        <v>0</v>
      </c>
      <c r="AM20" s="26">
        <f t="shared" si="11"/>
        <v>0</v>
      </c>
      <c r="AN20" s="26">
        <f t="shared" si="12"/>
        <v>0</v>
      </c>
      <c r="AO20" s="15">
        <f t="shared" si="13"/>
        <v>0</v>
      </c>
      <c r="AP20" s="26" t="str">
        <f t="shared" si="14"/>
        <v/>
      </c>
      <c r="AQ20" s="16">
        <f t="shared" si="1"/>
        <v>0</v>
      </c>
      <c r="AR20" s="16">
        <f t="shared" si="15"/>
        <v>0</v>
      </c>
    </row>
    <row r="21" spans="1:44" s="3" customFormat="1" ht="45" customHeight="1" x14ac:dyDescent="0.2">
      <c r="A21" s="27">
        <f t="shared" si="2"/>
        <v>10</v>
      </c>
      <c r="B21" s="28" t="str">
        <f t="shared" si="3"/>
        <v/>
      </c>
      <c r="C21" s="65"/>
      <c r="D21" s="91" t="str">
        <f t="shared" si="4"/>
        <v/>
      </c>
      <c r="E21" s="91" t="str">
        <f t="shared" si="5"/>
        <v/>
      </c>
      <c r="F21" s="104"/>
      <c r="G21" s="66"/>
      <c r="H21" s="31" t="str">
        <f>IF($C21="","",※編集不可※選択項目!$C$2)</f>
        <v/>
      </c>
      <c r="I21" s="31" t="str">
        <f>IF($C21="","",※編集不可※選択項目!$D$2)</f>
        <v/>
      </c>
      <c r="J21" s="105"/>
      <c r="K21" s="96" t="str">
        <f>IF($C21="","",※編集不可※選択項目!$E$2)</f>
        <v/>
      </c>
      <c r="L21" s="106"/>
      <c r="M21" s="106"/>
      <c r="N21" s="96" t="str">
        <f>IF($C21="","",※編集不可※選択項目!$F$2)</f>
        <v/>
      </c>
      <c r="O21" s="106"/>
      <c r="P21" s="106"/>
      <c r="Q21" s="96" t="str">
        <f>IF($C21="","",※編集不可※選択項目!$G$2)</f>
        <v/>
      </c>
      <c r="R21" s="106"/>
      <c r="S21" s="106"/>
      <c r="T21" s="104"/>
      <c r="U21" s="22" t="str">
        <f t="shared" si="6"/>
        <v/>
      </c>
      <c r="V21" s="33" t="str">
        <f t="shared" si="16"/>
        <v/>
      </c>
      <c r="W21" s="107"/>
      <c r="X21" s="66"/>
      <c r="Y21" s="149"/>
      <c r="Z21" s="112"/>
      <c r="AA21" s="67"/>
      <c r="AB21" s="161" t="str">
        <f t="shared" si="8"/>
        <v/>
      </c>
      <c r="AC21" s="75"/>
      <c r="AD21" s="76"/>
      <c r="AE21" s="77"/>
      <c r="AF21"/>
      <c r="AG21" s="15">
        <f>IF($T21="",0,MATCH($T21,※編集不可※選択項目!$H$2:$H$4,0))</f>
        <v>0</v>
      </c>
      <c r="AH21" s="68" t="str" cm="1">
        <f t="array" ref="AH21">IF($C21="","",_xlfn.IFS($AG21=1,L21,$AG21=2,O21,$AG21=3,R21,$AG21=0,""))</f>
        <v/>
      </c>
      <c r="AI21" s="68" t="str" cm="1">
        <f t="array" ref="AI21">IF($C21="","",_xlfn.IFS($AG21=1,M21,$AG21=2,P21,$AG21=3,S21,$AG21=0,""))</f>
        <v/>
      </c>
      <c r="AJ21" s="15">
        <f t="shared" si="9"/>
        <v>0</v>
      </c>
      <c r="AK21" s="15" t="str">
        <f>IF($T21="","",INDEX(※編集不可※選択項目!$M$2:$M$7,MATCH($AG21&amp;"-"&amp;$AJ21,※編集不可※選択項目!$L$2:$L$7,0)))</f>
        <v/>
      </c>
      <c r="AL21" s="15">
        <f t="shared" si="10"/>
        <v>0</v>
      </c>
      <c r="AM21" s="26">
        <f t="shared" si="11"/>
        <v>0</v>
      </c>
      <c r="AN21" s="26">
        <f t="shared" si="12"/>
        <v>0</v>
      </c>
      <c r="AO21" s="15">
        <f t="shared" si="13"/>
        <v>0</v>
      </c>
      <c r="AP21" s="26" t="str">
        <f t="shared" si="14"/>
        <v/>
      </c>
      <c r="AQ21" s="16">
        <f t="shared" si="1"/>
        <v>0</v>
      </c>
      <c r="AR21" s="16">
        <f t="shared" si="15"/>
        <v>0</v>
      </c>
    </row>
    <row r="22" spans="1:44" s="3" customFormat="1" ht="45" customHeight="1" x14ac:dyDescent="0.2">
      <c r="A22" s="27">
        <f t="shared" si="2"/>
        <v>11</v>
      </c>
      <c r="B22" s="28" t="str">
        <f t="shared" si="3"/>
        <v/>
      </c>
      <c r="C22" s="65"/>
      <c r="D22" s="91" t="str">
        <f t="shared" si="4"/>
        <v/>
      </c>
      <c r="E22" s="91" t="str">
        <f t="shared" si="5"/>
        <v/>
      </c>
      <c r="F22" s="104"/>
      <c r="G22" s="66"/>
      <c r="H22" s="31" t="str">
        <f>IF($C22="","",※編集不可※選択項目!$C$2)</f>
        <v/>
      </c>
      <c r="I22" s="31" t="str">
        <f>IF($C22="","",※編集不可※選択項目!$D$2)</f>
        <v/>
      </c>
      <c r="J22" s="105"/>
      <c r="K22" s="96" t="str">
        <f>IF($C22="","",※編集不可※選択項目!$E$2)</f>
        <v/>
      </c>
      <c r="L22" s="106"/>
      <c r="M22" s="106"/>
      <c r="N22" s="96" t="str">
        <f>IF($C22="","",※編集不可※選択項目!$F$2)</f>
        <v/>
      </c>
      <c r="O22" s="106"/>
      <c r="P22" s="106"/>
      <c r="Q22" s="96" t="str">
        <f>IF($C22="","",※編集不可※選択項目!$G$2)</f>
        <v/>
      </c>
      <c r="R22" s="106"/>
      <c r="S22" s="106"/>
      <c r="T22" s="104"/>
      <c r="U22" s="22" t="str">
        <f t="shared" si="6"/>
        <v/>
      </c>
      <c r="V22" s="33" t="str">
        <f t="shared" si="16"/>
        <v/>
      </c>
      <c r="W22" s="107"/>
      <c r="X22" s="66"/>
      <c r="Y22" s="149"/>
      <c r="Z22" s="112"/>
      <c r="AA22" s="67"/>
      <c r="AB22" s="161" t="str">
        <f t="shared" si="8"/>
        <v/>
      </c>
      <c r="AC22" s="75"/>
      <c r="AD22" s="76"/>
      <c r="AE22" s="77"/>
      <c r="AF22"/>
      <c r="AG22" s="15">
        <f>IF($T22="",0,MATCH($T22,※編集不可※選択項目!$H$2:$H$4,0))</f>
        <v>0</v>
      </c>
      <c r="AH22" s="68" t="str" cm="1">
        <f t="array" ref="AH22">IF($C22="","",_xlfn.IFS($AG22=1,L22,$AG22=2,O22,$AG22=3,R22,$AG22=0,""))</f>
        <v/>
      </c>
      <c r="AI22" s="68" t="str" cm="1">
        <f t="array" ref="AI22">IF($C22="","",_xlfn.IFS($AG22=1,M22,$AG22=2,P22,$AG22=3,S22,$AG22=0,""))</f>
        <v/>
      </c>
      <c r="AJ22" s="15">
        <f t="shared" si="9"/>
        <v>0</v>
      </c>
      <c r="AK22" s="15" t="str">
        <f>IF($T22="","",INDEX(※編集不可※選択項目!$M$2:$M$7,MATCH($AG22&amp;"-"&amp;$AJ22,※編集不可※選択項目!$L$2:$L$7,0)))</f>
        <v/>
      </c>
      <c r="AL22" s="15">
        <f t="shared" si="10"/>
        <v>0</v>
      </c>
      <c r="AM22" s="26">
        <f t="shared" si="11"/>
        <v>0</v>
      </c>
      <c r="AN22" s="26">
        <f t="shared" si="12"/>
        <v>0</v>
      </c>
      <c r="AO22" s="15">
        <f t="shared" si="13"/>
        <v>0</v>
      </c>
      <c r="AP22" s="26" t="str">
        <f t="shared" si="14"/>
        <v/>
      </c>
      <c r="AQ22" s="16">
        <f t="shared" si="1"/>
        <v>0</v>
      </c>
      <c r="AR22" s="16">
        <f t="shared" si="15"/>
        <v>0</v>
      </c>
    </row>
    <row r="23" spans="1:44" s="3" customFormat="1" ht="45" customHeight="1" x14ac:dyDescent="0.2">
      <c r="A23" s="27">
        <f t="shared" si="2"/>
        <v>12</v>
      </c>
      <c r="B23" s="28" t="str">
        <f t="shared" si="3"/>
        <v/>
      </c>
      <c r="C23" s="65"/>
      <c r="D23" s="91" t="str">
        <f t="shared" si="4"/>
        <v/>
      </c>
      <c r="E23" s="91" t="str">
        <f t="shared" si="5"/>
        <v/>
      </c>
      <c r="F23" s="104"/>
      <c r="G23" s="66"/>
      <c r="H23" s="31" t="str">
        <f>IF($C23="","",※編集不可※選択項目!$C$2)</f>
        <v/>
      </c>
      <c r="I23" s="31" t="str">
        <f>IF($C23="","",※編集不可※選択項目!$D$2)</f>
        <v/>
      </c>
      <c r="J23" s="105"/>
      <c r="K23" s="96" t="str">
        <f>IF($C23="","",※編集不可※選択項目!$E$2)</f>
        <v/>
      </c>
      <c r="L23" s="106"/>
      <c r="M23" s="106"/>
      <c r="N23" s="96" t="str">
        <f>IF($C23="","",※編集不可※選択項目!$F$2)</f>
        <v/>
      </c>
      <c r="O23" s="106"/>
      <c r="P23" s="106"/>
      <c r="Q23" s="96" t="str">
        <f>IF($C23="","",※編集不可※選択項目!$G$2)</f>
        <v/>
      </c>
      <c r="R23" s="106"/>
      <c r="S23" s="106"/>
      <c r="T23" s="104"/>
      <c r="U23" s="22" t="str">
        <f t="shared" si="6"/>
        <v/>
      </c>
      <c r="V23" s="33" t="str">
        <f t="shared" si="16"/>
        <v/>
      </c>
      <c r="W23" s="107"/>
      <c r="X23" s="66"/>
      <c r="Y23" s="149"/>
      <c r="Z23" s="112"/>
      <c r="AA23" s="67"/>
      <c r="AB23" s="161" t="str">
        <f t="shared" si="8"/>
        <v/>
      </c>
      <c r="AC23" s="75"/>
      <c r="AD23" s="76"/>
      <c r="AE23" s="77"/>
      <c r="AF23"/>
      <c r="AG23" s="15">
        <f>IF($T23="",0,MATCH($T23,※編集不可※選択項目!$H$2:$H$4,0))</f>
        <v>0</v>
      </c>
      <c r="AH23" s="68" t="str" cm="1">
        <f t="array" ref="AH23">IF($C23="","",_xlfn.IFS($AG23=1,L23,$AG23=2,O23,$AG23=3,R23,$AG23=0,""))</f>
        <v/>
      </c>
      <c r="AI23" s="68" t="str" cm="1">
        <f t="array" ref="AI23">IF($C23="","",_xlfn.IFS($AG23=1,M23,$AG23=2,P23,$AG23=3,S23,$AG23=0,""))</f>
        <v/>
      </c>
      <c r="AJ23" s="15">
        <f t="shared" si="9"/>
        <v>0</v>
      </c>
      <c r="AK23" s="15" t="str">
        <f>IF($T23="","",INDEX(※編集不可※選択項目!$M$2:$M$7,MATCH($AG23&amp;"-"&amp;$AJ23,※編集不可※選択項目!$L$2:$L$7,0)))</f>
        <v/>
      </c>
      <c r="AL23" s="15">
        <f t="shared" si="10"/>
        <v>0</v>
      </c>
      <c r="AM23" s="26">
        <f t="shared" si="11"/>
        <v>0</v>
      </c>
      <c r="AN23" s="26">
        <f t="shared" si="12"/>
        <v>0</v>
      </c>
      <c r="AO23" s="15">
        <f t="shared" si="13"/>
        <v>0</v>
      </c>
      <c r="AP23" s="26" t="str">
        <f t="shared" si="14"/>
        <v/>
      </c>
      <c r="AQ23" s="16">
        <f t="shared" si="1"/>
        <v>0</v>
      </c>
      <c r="AR23" s="16">
        <f t="shared" si="15"/>
        <v>0</v>
      </c>
    </row>
    <row r="24" spans="1:44" s="3" customFormat="1" ht="45" customHeight="1" x14ac:dyDescent="0.2">
      <c r="A24" s="27">
        <f t="shared" si="2"/>
        <v>13</v>
      </c>
      <c r="B24" s="28" t="str">
        <f t="shared" si="3"/>
        <v/>
      </c>
      <c r="C24" s="65"/>
      <c r="D24" s="91" t="str">
        <f t="shared" si="4"/>
        <v/>
      </c>
      <c r="E24" s="91" t="str">
        <f t="shared" si="5"/>
        <v/>
      </c>
      <c r="F24" s="104"/>
      <c r="G24" s="66"/>
      <c r="H24" s="31" t="str">
        <f>IF($C24="","",※編集不可※選択項目!$C$2)</f>
        <v/>
      </c>
      <c r="I24" s="31" t="str">
        <f>IF($C24="","",※編集不可※選択項目!$D$2)</f>
        <v/>
      </c>
      <c r="J24" s="105"/>
      <c r="K24" s="96" t="str">
        <f>IF($C24="","",※編集不可※選択項目!$E$2)</f>
        <v/>
      </c>
      <c r="L24" s="106"/>
      <c r="M24" s="106"/>
      <c r="N24" s="96" t="str">
        <f>IF($C24="","",※編集不可※選択項目!$F$2)</f>
        <v/>
      </c>
      <c r="O24" s="106"/>
      <c r="P24" s="106"/>
      <c r="Q24" s="96" t="str">
        <f>IF($C24="","",※編集不可※選択項目!$G$2)</f>
        <v/>
      </c>
      <c r="R24" s="106"/>
      <c r="S24" s="106"/>
      <c r="T24" s="104"/>
      <c r="U24" s="22" t="str">
        <f t="shared" si="6"/>
        <v/>
      </c>
      <c r="V24" s="33" t="str">
        <f t="shared" si="16"/>
        <v/>
      </c>
      <c r="W24" s="107"/>
      <c r="X24" s="66"/>
      <c r="Y24" s="149"/>
      <c r="Z24" s="112"/>
      <c r="AA24" s="67"/>
      <c r="AB24" s="161" t="str">
        <f t="shared" si="8"/>
        <v/>
      </c>
      <c r="AC24" s="75"/>
      <c r="AD24" s="76"/>
      <c r="AE24" s="77"/>
      <c r="AF24"/>
      <c r="AG24" s="15">
        <f>IF($T24="",0,MATCH($T24,※編集不可※選択項目!$H$2:$H$4,0))</f>
        <v>0</v>
      </c>
      <c r="AH24" s="68" t="str" cm="1">
        <f t="array" ref="AH24">IF($C24="","",_xlfn.IFS($AG24=1,L24,$AG24=2,O24,$AG24=3,R24,$AG24=0,""))</f>
        <v/>
      </c>
      <c r="AI24" s="68" t="str" cm="1">
        <f t="array" ref="AI24">IF($C24="","",_xlfn.IFS($AG24=1,M24,$AG24=2,P24,$AG24=3,S24,$AG24=0,""))</f>
        <v/>
      </c>
      <c r="AJ24" s="15">
        <f t="shared" si="9"/>
        <v>0</v>
      </c>
      <c r="AK24" s="15" t="str">
        <f>IF($T24="","",INDEX(※編集不可※選択項目!$M$2:$M$7,MATCH($AG24&amp;"-"&amp;$AJ24,※編集不可※選択項目!$L$2:$L$7,0)))</f>
        <v/>
      </c>
      <c r="AL24" s="15">
        <f t="shared" si="10"/>
        <v>0</v>
      </c>
      <c r="AM24" s="26">
        <f t="shared" si="11"/>
        <v>0</v>
      </c>
      <c r="AN24" s="26">
        <f t="shared" si="12"/>
        <v>0</v>
      </c>
      <c r="AO24" s="15">
        <f t="shared" si="13"/>
        <v>0</v>
      </c>
      <c r="AP24" s="26" t="str">
        <f t="shared" si="14"/>
        <v/>
      </c>
      <c r="AQ24" s="16">
        <f t="shared" si="1"/>
        <v>0</v>
      </c>
      <c r="AR24" s="16">
        <f t="shared" si="15"/>
        <v>0</v>
      </c>
    </row>
    <row r="25" spans="1:44" s="3" customFormat="1" ht="45" customHeight="1" x14ac:dyDescent="0.2">
      <c r="A25" s="27">
        <f t="shared" si="2"/>
        <v>14</v>
      </c>
      <c r="B25" s="28" t="str">
        <f t="shared" si="3"/>
        <v/>
      </c>
      <c r="C25" s="65"/>
      <c r="D25" s="91" t="str">
        <f t="shared" si="4"/>
        <v/>
      </c>
      <c r="E25" s="91" t="str">
        <f t="shared" si="5"/>
        <v/>
      </c>
      <c r="F25" s="104"/>
      <c r="G25" s="66"/>
      <c r="H25" s="31" t="str">
        <f>IF($C25="","",※編集不可※選択項目!$C$2)</f>
        <v/>
      </c>
      <c r="I25" s="31" t="str">
        <f>IF($C25="","",※編集不可※選択項目!$D$2)</f>
        <v/>
      </c>
      <c r="J25" s="105"/>
      <c r="K25" s="96" t="str">
        <f>IF($C25="","",※編集不可※選択項目!$E$2)</f>
        <v/>
      </c>
      <c r="L25" s="106"/>
      <c r="M25" s="106"/>
      <c r="N25" s="96" t="str">
        <f>IF($C25="","",※編集不可※選択項目!$F$2)</f>
        <v/>
      </c>
      <c r="O25" s="106"/>
      <c r="P25" s="106"/>
      <c r="Q25" s="96" t="str">
        <f>IF($C25="","",※編集不可※選択項目!$G$2)</f>
        <v/>
      </c>
      <c r="R25" s="106"/>
      <c r="S25" s="106"/>
      <c r="T25" s="104"/>
      <c r="U25" s="22" t="str">
        <f t="shared" si="6"/>
        <v/>
      </c>
      <c r="V25" s="33" t="str">
        <f t="shared" si="16"/>
        <v/>
      </c>
      <c r="W25" s="107"/>
      <c r="X25" s="66"/>
      <c r="Y25" s="149"/>
      <c r="Z25" s="112"/>
      <c r="AA25" s="67"/>
      <c r="AB25" s="161" t="str">
        <f t="shared" si="8"/>
        <v/>
      </c>
      <c r="AC25" s="75"/>
      <c r="AD25" s="76"/>
      <c r="AE25" s="77"/>
      <c r="AF25"/>
      <c r="AG25" s="15">
        <f>IF($T25="",0,MATCH($T25,※編集不可※選択項目!$H$2:$H$4,0))</f>
        <v>0</v>
      </c>
      <c r="AH25" s="68" t="str" cm="1">
        <f t="array" ref="AH25">IF($C25="","",_xlfn.IFS($AG25=1,L25,$AG25=2,O25,$AG25=3,R25,$AG25=0,""))</f>
        <v/>
      </c>
      <c r="AI25" s="68" t="str" cm="1">
        <f t="array" ref="AI25">IF($C25="","",_xlfn.IFS($AG25=1,M25,$AG25=2,P25,$AG25=3,S25,$AG25=0,""))</f>
        <v/>
      </c>
      <c r="AJ25" s="15">
        <f t="shared" si="9"/>
        <v>0</v>
      </c>
      <c r="AK25" s="15" t="str">
        <f>IF($T25="","",INDEX(※編集不可※選択項目!$M$2:$M$7,MATCH($AG25&amp;"-"&amp;$AJ25,※編集不可※選択項目!$L$2:$L$7,0)))</f>
        <v/>
      </c>
      <c r="AL25" s="15">
        <f t="shared" si="10"/>
        <v>0</v>
      </c>
      <c r="AM25" s="26">
        <f t="shared" si="11"/>
        <v>0</v>
      </c>
      <c r="AN25" s="26">
        <f t="shared" si="12"/>
        <v>0</v>
      </c>
      <c r="AO25" s="15">
        <f t="shared" si="13"/>
        <v>0</v>
      </c>
      <c r="AP25" s="26" t="str">
        <f t="shared" si="14"/>
        <v/>
      </c>
      <c r="AQ25" s="16">
        <f t="shared" si="1"/>
        <v>0</v>
      </c>
      <c r="AR25" s="16">
        <f t="shared" si="15"/>
        <v>0</v>
      </c>
    </row>
    <row r="26" spans="1:44" s="3" customFormat="1" ht="45" customHeight="1" x14ac:dyDescent="0.2">
      <c r="A26" s="27">
        <f t="shared" si="2"/>
        <v>15</v>
      </c>
      <c r="B26" s="28" t="str">
        <f t="shared" si="3"/>
        <v/>
      </c>
      <c r="C26" s="65"/>
      <c r="D26" s="91" t="str">
        <f t="shared" si="4"/>
        <v/>
      </c>
      <c r="E26" s="91" t="str">
        <f t="shared" si="5"/>
        <v/>
      </c>
      <c r="F26" s="104"/>
      <c r="G26" s="66"/>
      <c r="H26" s="31" t="str">
        <f>IF($C26="","",※編集不可※選択項目!$C$2)</f>
        <v/>
      </c>
      <c r="I26" s="31" t="str">
        <f>IF($C26="","",※編集不可※選択項目!$D$2)</f>
        <v/>
      </c>
      <c r="J26" s="105"/>
      <c r="K26" s="96" t="str">
        <f>IF($C26="","",※編集不可※選択項目!$E$2)</f>
        <v/>
      </c>
      <c r="L26" s="106"/>
      <c r="M26" s="106"/>
      <c r="N26" s="96" t="str">
        <f>IF($C26="","",※編集不可※選択項目!$F$2)</f>
        <v/>
      </c>
      <c r="O26" s="106"/>
      <c r="P26" s="106"/>
      <c r="Q26" s="96" t="str">
        <f>IF($C26="","",※編集不可※選択項目!$G$2)</f>
        <v/>
      </c>
      <c r="R26" s="106"/>
      <c r="S26" s="106"/>
      <c r="T26" s="104"/>
      <c r="U26" s="22" t="str">
        <f t="shared" si="6"/>
        <v/>
      </c>
      <c r="V26" s="33" t="str">
        <f t="shared" si="16"/>
        <v/>
      </c>
      <c r="W26" s="107"/>
      <c r="X26" s="66"/>
      <c r="Y26" s="149"/>
      <c r="Z26" s="112"/>
      <c r="AA26" s="67"/>
      <c r="AB26" s="161" t="str">
        <f t="shared" si="8"/>
        <v/>
      </c>
      <c r="AC26" s="75"/>
      <c r="AD26" s="76"/>
      <c r="AE26" s="77"/>
      <c r="AF26"/>
      <c r="AG26" s="15">
        <f>IF($T26="",0,MATCH($T26,※編集不可※選択項目!$H$2:$H$4,0))</f>
        <v>0</v>
      </c>
      <c r="AH26" s="68" t="str" cm="1">
        <f t="array" ref="AH26">IF($C26="","",_xlfn.IFS($AG26=1,L26,$AG26=2,O26,$AG26=3,R26,$AG26=0,""))</f>
        <v/>
      </c>
      <c r="AI26" s="68" t="str" cm="1">
        <f t="array" ref="AI26">IF($C26="","",_xlfn.IFS($AG26=1,M26,$AG26=2,P26,$AG26=3,S26,$AG26=0,""))</f>
        <v/>
      </c>
      <c r="AJ26" s="15">
        <f t="shared" si="9"/>
        <v>0</v>
      </c>
      <c r="AK26" s="15" t="str">
        <f>IF($T26="","",INDEX(※編集不可※選択項目!$M$2:$M$7,MATCH($AG26&amp;"-"&amp;$AJ26,※編集不可※選択項目!$L$2:$L$7,0)))</f>
        <v/>
      </c>
      <c r="AL26" s="15">
        <f t="shared" si="10"/>
        <v>0</v>
      </c>
      <c r="AM26" s="26">
        <f t="shared" si="11"/>
        <v>0</v>
      </c>
      <c r="AN26" s="26">
        <f t="shared" si="12"/>
        <v>0</v>
      </c>
      <c r="AO26" s="15">
        <f t="shared" si="13"/>
        <v>0</v>
      </c>
      <c r="AP26" s="26" t="str">
        <f t="shared" si="14"/>
        <v/>
      </c>
      <c r="AQ26" s="16">
        <f t="shared" si="1"/>
        <v>0</v>
      </c>
      <c r="AR26" s="16">
        <f t="shared" si="15"/>
        <v>0</v>
      </c>
    </row>
    <row r="27" spans="1:44" s="3" customFormat="1" ht="45" customHeight="1" x14ac:dyDescent="0.2">
      <c r="A27" s="27">
        <f t="shared" si="2"/>
        <v>16</v>
      </c>
      <c r="B27" s="28" t="str">
        <f t="shared" si="3"/>
        <v/>
      </c>
      <c r="C27" s="65"/>
      <c r="D27" s="91" t="str">
        <f t="shared" si="4"/>
        <v/>
      </c>
      <c r="E27" s="91" t="str">
        <f t="shared" si="5"/>
        <v/>
      </c>
      <c r="F27" s="104"/>
      <c r="G27" s="66"/>
      <c r="H27" s="31" t="str">
        <f>IF($C27="","",※編集不可※選択項目!$C$2)</f>
        <v/>
      </c>
      <c r="I27" s="31" t="str">
        <f>IF($C27="","",※編集不可※選択項目!$D$2)</f>
        <v/>
      </c>
      <c r="J27" s="105"/>
      <c r="K27" s="96" t="str">
        <f>IF($C27="","",※編集不可※選択項目!$E$2)</f>
        <v/>
      </c>
      <c r="L27" s="106"/>
      <c r="M27" s="106"/>
      <c r="N27" s="96" t="str">
        <f>IF($C27="","",※編集不可※選択項目!$F$2)</f>
        <v/>
      </c>
      <c r="O27" s="106"/>
      <c r="P27" s="106"/>
      <c r="Q27" s="96" t="str">
        <f>IF($C27="","",※編集不可※選択項目!$G$2)</f>
        <v/>
      </c>
      <c r="R27" s="106"/>
      <c r="S27" s="106"/>
      <c r="T27" s="104"/>
      <c r="U27" s="22" t="str">
        <f t="shared" si="6"/>
        <v/>
      </c>
      <c r="V27" s="33" t="str">
        <f t="shared" si="16"/>
        <v/>
      </c>
      <c r="W27" s="107"/>
      <c r="X27" s="66"/>
      <c r="Y27" s="149"/>
      <c r="Z27" s="112"/>
      <c r="AA27" s="67"/>
      <c r="AB27" s="161" t="str">
        <f t="shared" si="8"/>
        <v/>
      </c>
      <c r="AC27" s="75"/>
      <c r="AD27" s="76"/>
      <c r="AE27" s="77"/>
      <c r="AF27"/>
      <c r="AG27" s="15">
        <f>IF($T27="",0,MATCH($T27,※編集不可※選択項目!$H$2:$H$4,0))</f>
        <v>0</v>
      </c>
      <c r="AH27" s="68" t="str" cm="1">
        <f t="array" ref="AH27">IF($C27="","",_xlfn.IFS($AG27=1,L27,$AG27=2,O27,$AG27=3,R27,$AG27=0,""))</f>
        <v/>
      </c>
      <c r="AI27" s="68" t="str" cm="1">
        <f t="array" ref="AI27">IF($C27="","",_xlfn.IFS($AG27=1,M27,$AG27=2,P27,$AG27=3,S27,$AG27=0,""))</f>
        <v/>
      </c>
      <c r="AJ27" s="15">
        <f t="shared" si="9"/>
        <v>0</v>
      </c>
      <c r="AK27" s="15" t="str">
        <f>IF($T27="","",INDEX(※編集不可※選択項目!$M$2:$M$7,MATCH($AG27&amp;"-"&amp;$AJ27,※編集不可※選択項目!$L$2:$L$7,0)))</f>
        <v/>
      </c>
      <c r="AL27" s="15">
        <f t="shared" si="10"/>
        <v>0</v>
      </c>
      <c r="AM27" s="26">
        <f t="shared" si="11"/>
        <v>0</v>
      </c>
      <c r="AN27" s="26">
        <f t="shared" si="12"/>
        <v>0</v>
      </c>
      <c r="AO27" s="15">
        <f t="shared" si="13"/>
        <v>0</v>
      </c>
      <c r="AP27" s="26" t="str">
        <f t="shared" si="14"/>
        <v/>
      </c>
      <c r="AQ27" s="16">
        <f t="shared" si="1"/>
        <v>0</v>
      </c>
      <c r="AR27" s="16">
        <f t="shared" si="15"/>
        <v>0</v>
      </c>
    </row>
    <row r="28" spans="1:44" s="3" customFormat="1" ht="45" customHeight="1" x14ac:dyDescent="0.2">
      <c r="A28" s="27">
        <f t="shared" si="2"/>
        <v>17</v>
      </c>
      <c r="B28" s="28" t="str">
        <f t="shared" si="3"/>
        <v/>
      </c>
      <c r="C28" s="65"/>
      <c r="D28" s="91" t="str">
        <f t="shared" si="4"/>
        <v/>
      </c>
      <c r="E28" s="91" t="str">
        <f t="shared" si="5"/>
        <v/>
      </c>
      <c r="F28" s="104"/>
      <c r="G28" s="66"/>
      <c r="H28" s="31" t="str">
        <f>IF($C28="","",※編集不可※選択項目!$C$2)</f>
        <v/>
      </c>
      <c r="I28" s="31" t="str">
        <f>IF($C28="","",※編集不可※選択項目!$D$2)</f>
        <v/>
      </c>
      <c r="J28" s="105"/>
      <c r="K28" s="96" t="str">
        <f>IF($C28="","",※編集不可※選択項目!$E$2)</f>
        <v/>
      </c>
      <c r="L28" s="106"/>
      <c r="M28" s="106"/>
      <c r="N28" s="96" t="str">
        <f>IF($C28="","",※編集不可※選択項目!$F$2)</f>
        <v/>
      </c>
      <c r="O28" s="106"/>
      <c r="P28" s="106"/>
      <c r="Q28" s="96" t="str">
        <f>IF($C28="","",※編集不可※選択項目!$G$2)</f>
        <v/>
      </c>
      <c r="R28" s="106"/>
      <c r="S28" s="106"/>
      <c r="T28" s="104"/>
      <c r="U28" s="22" t="str">
        <f t="shared" si="6"/>
        <v/>
      </c>
      <c r="V28" s="33" t="str">
        <f t="shared" si="16"/>
        <v/>
      </c>
      <c r="W28" s="107"/>
      <c r="X28" s="66"/>
      <c r="Y28" s="149"/>
      <c r="Z28" s="112"/>
      <c r="AA28" s="67"/>
      <c r="AB28" s="161" t="str">
        <f t="shared" si="8"/>
        <v/>
      </c>
      <c r="AC28" s="75"/>
      <c r="AD28" s="76"/>
      <c r="AE28" s="77"/>
      <c r="AF28"/>
      <c r="AG28" s="15">
        <f>IF($T28="",0,MATCH($T28,※編集不可※選択項目!$H$2:$H$4,0))</f>
        <v>0</v>
      </c>
      <c r="AH28" s="68" t="str" cm="1">
        <f t="array" ref="AH28">IF($C28="","",_xlfn.IFS($AG28=1,L28,$AG28=2,O28,$AG28=3,R28,$AG28=0,""))</f>
        <v/>
      </c>
      <c r="AI28" s="68" t="str" cm="1">
        <f t="array" ref="AI28">IF($C28="","",_xlfn.IFS($AG28=1,M28,$AG28=2,P28,$AG28=3,S28,$AG28=0,""))</f>
        <v/>
      </c>
      <c r="AJ28" s="15">
        <f t="shared" si="9"/>
        <v>0</v>
      </c>
      <c r="AK28" s="15" t="str">
        <f>IF($T28="","",INDEX(※編集不可※選択項目!$M$2:$M$7,MATCH($AG28&amp;"-"&amp;$AJ28,※編集不可※選択項目!$L$2:$L$7,0)))</f>
        <v/>
      </c>
      <c r="AL28" s="15">
        <f t="shared" si="10"/>
        <v>0</v>
      </c>
      <c r="AM28" s="26">
        <f t="shared" si="11"/>
        <v>0</v>
      </c>
      <c r="AN28" s="26">
        <f t="shared" si="12"/>
        <v>0</v>
      </c>
      <c r="AO28" s="15">
        <f t="shared" si="13"/>
        <v>0</v>
      </c>
      <c r="AP28" s="26" t="str">
        <f t="shared" si="14"/>
        <v/>
      </c>
      <c r="AQ28" s="16">
        <f t="shared" si="1"/>
        <v>0</v>
      </c>
      <c r="AR28" s="16">
        <f t="shared" si="15"/>
        <v>0</v>
      </c>
    </row>
    <row r="29" spans="1:44" s="3" customFormat="1" ht="45" customHeight="1" x14ac:dyDescent="0.2">
      <c r="A29" s="27">
        <f t="shared" si="2"/>
        <v>18</v>
      </c>
      <c r="B29" s="28" t="str">
        <f t="shared" si="3"/>
        <v/>
      </c>
      <c r="C29" s="65"/>
      <c r="D29" s="91" t="str">
        <f t="shared" si="4"/>
        <v/>
      </c>
      <c r="E29" s="91" t="str">
        <f t="shared" si="5"/>
        <v/>
      </c>
      <c r="F29" s="104"/>
      <c r="G29" s="66"/>
      <c r="H29" s="31" t="str">
        <f>IF($C29="","",※編集不可※選択項目!$C$2)</f>
        <v/>
      </c>
      <c r="I29" s="31" t="str">
        <f>IF($C29="","",※編集不可※選択項目!$D$2)</f>
        <v/>
      </c>
      <c r="J29" s="105"/>
      <c r="K29" s="96" t="str">
        <f>IF($C29="","",※編集不可※選択項目!$E$2)</f>
        <v/>
      </c>
      <c r="L29" s="106"/>
      <c r="M29" s="106"/>
      <c r="N29" s="96" t="str">
        <f>IF($C29="","",※編集不可※選択項目!$F$2)</f>
        <v/>
      </c>
      <c r="O29" s="106"/>
      <c r="P29" s="106"/>
      <c r="Q29" s="96" t="str">
        <f>IF($C29="","",※編集不可※選択項目!$G$2)</f>
        <v/>
      </c>
      <c r="R29" s="106"/>
      <c r="S29" s="106"/>
      <c r="T29" s="104"/>
      <c r="U29" s="22" t="str">
        <f t="shared" si="6"/>
        <v/>
      </c>
      <c r="V29" s="33" t="str">
        <f t="shared" si="16"/>
        <v/>
      </c>
      <c r="W29" s="107"/>
      <c r="X29" s="66"/>
      <c r="Y29" s="149"/>
      <c r="Z29" s="112"/>
      <c r="AA29" s="67"/>
      <c r="AB29" s="161" t="str">
        <f t="shared" si="8"/>
        <v/>
      </c>
      <c r="AC29" s="75"/>
      <c r="AD29" s="76"/>
      <c r="AE29" s="77"/>
      <c r="AF29"/>
      <c r="AG29" s="15">
        <f>IF($T29="",0,MATCH($T29,※編集不可※選択項目!$H$2:$H$4,0))</f>
        <v>0</v>
      </c>
      <c r="AH29" s="68" t="str" cm="1">
        <f t="array" ref="AH29">IF($C29="","",_xlfn.IFS($AG29=1,L29,$AG29=2,O29,$AG29=3,R29,$AG29=0,""))</f>
        <v/>
      </c>
      <c r="AI29" s="68" t="str" cm="1">
        <f t="array" ref="AI29">IF($C29="","",_xlfn.IFS($AG29=1,M29,$AG29=2,P29,$AG29=3,S29,$AG29=0,""))</f>
        <v/>
      </c>
      <c r="AJ29" s="15">
        <f t="shared" si="9"/>
        <v>0</v>
      </c>
      <c r="AK29" s="15" t="str">
        <f>IF($T29="","",INDEX(※編集不可※選択項目!$M$2:$M$7,MATCH($AG29&amp;"-"&amp;$AJ29,※編集不可※選択項目!$L$2:$L$7,0)))</f>
        <v/>
      </c>
      <c r="AL29" s="15">
        <f t="shared" si="10"/>
        <v>0</v>
      </c>
      <c r="AM29" s="26">
        <f t="shared" si="11"/>
        <v>0</v>
      </c>
      <c r="AN29" s="26">
        <f t="shared" si="12"/>
        <v>0</v>
      </c>
      <c r="AO29" s="15">
        <f t="shared" si="13"/>
        <v>0</v>
      </c>
      <c r="AP29" s="26" t="str">
        <f t="shared" si="14"/>
        <v/>
      </c>
      <c r="AQ29" s="16">
        <f t="shared" si="1"/>
        <v>0</v>
      </c>
      <c r="AR29" s="16">
        <f t="shared" si="15"/>
        <v>0</v>
      </c>
    </row>
    <row r="30" spans="1:44" s="3" customFormat="1" ht="45" customHeight="1" x14ac:dyDescent="0.2">
      <c r="A30" s="27">
        <f t="shared" si="2"/>
        <v>19</v>
      </c>
      <c r="B30" s="28" t="str">
        <f t="shared" si="3"/>
        <v/>
      </c>
      <c r="C30" s="65"/>
      <c r="D30" s="91" t="str">
        <f t="shared" si="4"/>
        <v/>
      </c>
      <c r="E30" s="91" t="str">
        <f t="shared" si="5"/>
        <v/>
      </c>
      <c r="F30" s="104"/>
      <c r="G30" s="66"/>
      <c r="H30" s="31" t="str">
        <f>IF($C30="","",※編集不可※選択項目!$C$2)</f>
        <v/>
      </c>
      <c r="I30" s="31" t="str">
        <f>IF($C30="","",※編集不可※選択項目!$D$2)</f>
        <v/>
      </c>
      <c r="J30" s="105"/>
      <c r="K30" s="96" t="str">
        <f>IF($C30="","",※編集不可※選択項目!$E$2)</f>
        <v/>
      </c>
      <c r="L30" s="106"/>
      <c r="M30" s="106"/>
      <c r="N30" s="96" t="str">
        <f>IF($C30="","",※編集不可※選択項目!$F$2)</f>
        <v/>
      </c>
      <c r="O30" s="106"/>
      <c r="P30" s="106"/>
      <c r="Q30" s="96" t="str">
        <f>IF($C30="","",※編集不可※選択項目!$G$2)</f>
        <v/>
      </c>
      <c r="R30" s="106"/>
      <c r="S30" s="106"/>
      <c r="T30" s="104"/>
      <c r="U30" s="22" t="str">
        <f t="shared" si="6"/>
        <v/>
      </c>
      <c r="V30" s="33" t="str">
        <f t="shared" si="16"/>
        <v/>
      </c>
      <c r="W30" s="107"/>
      <c r="X30" s="66"/>
      <c r="Y30" s="149"/>
      <c r="Z30" s="112"/>
      <c r="AA30" s="67"/>
      <c r="AB30" s="161" t="str">
        <f t="shared" si="8"/>
        <v/>
      </c>
      <c r="AC30" s="75"/>
      <c r="AD30" s="76"/>
      <c r="AE30" s="77"/>
      <c r="AF30"/>
      <c r="AG30" s="15">
        <f>IF($T30="",0,MATCH($T30,※編集不可※選択項目!$H$2:$H$4,0))</f>
        <v>0</v>
      </c>
      <c r="AH30" s="68" t="str" cm="1">
        <f t="array" ref="AH30">IF($C30="","",_xlfn.IFS($AG30=1,L30,$AG30=2,O30,$AG30=3,R30,$AG30=0,""))</f>
        <v/>
      </c>
      <c r="AI30" s="68" t="str" cm="1">
        <f t="array" ref="AI30">IF($C30="","",_xlfn.IFS($AG30=1,M30,$AG30=2,P30,$AG30=3,S30,$AG30=0,""))</f>
        <v/>
      </c>
      <c r="AJ30" s="15">
        <f t="shared" si="9"/>
        <v>0</v>
      </c>
      <c r="AK30" s="15" t="str">
        <f>IF($T30="","",INDEX(※編集不可※選択項目!$M$2:$M$7,MATCH($AG30&amp;"-"&amp;$AJ30,※編集不可※選択項目!$L$2:$L$7,0)))</f>
        <v/>
      </c>
      <c r="AL30" s="15">
        <f t="shared" si="10"/>
        <v>0</v>
      </c>
      <c r="AM30" s="26">
        <f t="shared" si="11"/>
        <v>0</v>
      </c>
      <c r="AN30" s="26">
        <f t="shared" si="12"/>
        <v>0</v>
      </c>
      <c r="AO30" s="15">
        <f t="shared" si="13"/>
        <v>0</v>
      </c>
      <c r="AP30" s="26" t="str">
        <f t="shared" si="14"/>
        <v/>
      </c>
      <c r="AQ30" s="16">
        <f t="shared" si="1"/>
        <v>0</v>
      </c>
      <c r="AR30" s="16">
        <f t="shared" si="15"/>
        <v>0</v>
      </c>
    </row>
    <row r="31" spans="1:44" s="3" customFormat="1" ht="45" customHeight="1" x14ac:dyDescent="0.2">
      <c r="A31" s="27">
        <f t="shared" si="2"/>
        <v>20</v>
      </c>
      <c r="B31" s="28" t="str">
        <f t="shared" si="3"/>
        <v/>
      </c>
      <c r="C31" s="65"/>
      <c r="D31" s="91" t="str">
        <f t="shared" si="4"/>
        <v/>
      </c>
      <c r="E31" s="91" t="str">
        <f t="shared" si="5"/>
        <v/>
      </c>
      <c r="F31" s="104"/>
      <c r="G31" s="66"/>
      <c r="H31" s="31" t="str">
        <f>IF($C31="","",※編集不可※選択項目!$C$2)</f>
        <v/>
      </c>
      <c r="I31" s="31" t="str">
        <f>IF($C31="","",※編集不可※選択項目!$D$2)</f>
        <v/>
      </c>
      <c r="J31" s="105"/>
      <c r="K31" s="96" t="str">
        <f>IF($C31="","",※編集不可※選択項目!$E$2)</f>
        <v/>
      </c>
      <c r="L31" s="106"/>
      <c r="M31" s="106"/>
      <c r="N31" s="96" t="str">
        <f>IF($C31="","",※編集不可※選択項目!$F$2)</f>
        <v/>
      </c>
      <c r="O31" s="106"/>
      <c r="P31" s="106"/>
      <c r="Q31" s="96" t="str">
        <f>IF($C31="","",※編集不可※選択項目!$G$2)</f>
        <v/>
      </c>
      <c r="R31" s="106"/>
      <c r="S31" s="106"/>
      <c r="T31" s="104"/>
      <c r="U31" s="22" t="str">
        <f t="shared" si="6"/>
        <v/>
      </c>
      <c r="V31" s="33" t="str">
        <f t="shared" si="16"/>
        <v/>
      </c>
      <c r="W31" s="107"/>
      <c r="X31" s="66"/>
      <c r="Y31" s="149"/>
      <c r="Z31" s="112"/>
      <c r="AA31" s="67"/>
      <c r="AB31" s="161" t="str">
        <f t="shared" si="8"/>
        <v/>
      </c>
      <c r="AC31" s="75"/>
      <c r="AD31" s="76"/>
      <c r="AE31" s="77"/>
      <c r="AF31"/>
      <c r="AG31" s="15">
        <f>IF($T31="",0,MATCH($T31,※編集不可※選択項目!$H$2:$H$4,0))</f>
        <v>0</v>
      </c>
      <c r="AH31" s="68" t="str" cm="1">
        <f t="array" ref="AH31">IF($C31="","",_xlfn.IFS($AG31=1,L31,$AG31=2,O31,$AG31=3,R31,$AG31=0,""))</f>
        <v/>
      </c>
      <c r="AI31" s="68" t="str" cm="1">
        <f t="array" ref="AI31">IF($C31="","",_xlfn.IFS($AG31=1,M31,$AG31=2,P31,$AG31=3,S31,$AG31=0,""))</f>
        <v/>
      </c>
      <c r="AJ31" s="15">
        <f t="shared" si="9"/>
        <v>0</v>
      </c>
      <c r="AK31" s="15" t="str">
        <f>IF($T31="","",INDEX(※編集不可※選択項目!$M$2:$M$7,MATCH($AG31&amp;"-"&amp;$AJ31,※編集不可※選択項目!$L$2:$L$7,0)))</f>
        <v/>
      </c>
      <c r="AL31" s="15">
        <f t="shared" si="10"/>
        <v>0</v>
      </c>
      <c r="AM31" s="26">
        <f t="shared" si="11"/>
        <v>0</v>
      </c>
      <c r="AN31" s="26">
        <f t="shared" si="12"/>
        <v>0</v>
      </c>
      <c r="AO31" s="15">
        <f t="shared" si="13"/>
        <v>0</v>
      </c>
      <c r="AP31" s="26" t="str">
        <f t="shared" si="14"/>
        <v/>
      </c>
      <c r="AQ31" s="16">
        <f t="shared" si="1"/>
        <v>0</v>
      </c>
      <c r="AR31" s="16">
        <f t="shared" si="15"/>
        <v>0</v>
      </c>
    </row>
    <row r="32" spans="1:44" s="3" customFormat="1" ht="45" customHeight="1" x14ac:dyDescent="0.2">
      <c r="A32" s="27">
        <f t="shared" si="2"/>
        <v>21</v>
      </c>
      <c r="B32" s="28" t="str">
        <f t="shared" si="3"/>
        <v/>
      </c>
      <c r="C32" s="65"/>
      <c r="D32" s="91" t="str">
        <f t="shared" si="4"/>
        <v/>
      </c>
      <c r="E32" s="91" t="str">
        <f t="shared" si="5"/>
        <v/>
      </c>
      <c r="F32" s="104"/>
      <c r="G32" s="66"/>
      <c r="H32" s="31" t="str">
        <f>IF($C32="","",※編集不可※選択項目!$C$2)</f>
        <v/>
      </c>
      <c r="I32" s="31" t="str">
        <f>IF($C32="","",※編集不可※選択項目!$D$2)</f>
        <v/>
      </c>
      <c r="J32" s="105"/>
      <c r="K32" s="96" t="str">
        <f>IF($C32="","",※編集不可※選択項目!$E$2)</f>
        <v/>
      </c>
      <c r="L32" s="106"/>
      <c r="M32" s="106"/>
      <c r="N32" s="96" t="str">
        <f>IF($C32="","",※編集不可※選択項目!$F$2)</f>
        <v/>
      </c>
      <c r="O32" s="106"/>
      <c r="P32" s="106"/>
      <c r="Q32" s="96" t="str">
        <f>IF($C32="","",※編集不可※選択項目!$G$2)</f>
        <v/>
      </c>
      <c r="R32" s="106"/>
      <c r="S32" s="106"/>
      <c r="T32" s="104"/>
      <c r="U32" s="22" t="str">
        <f t="shared" si="6"/>
        <v/>
      </c>
      <c r="V32" s="33" t="str">
        <f t="shared" si="16"/>
        <v/>
      </c>
      <c r="W32" s="107"/>
      <c r="X32" s="66"/>
      <c r="Y32" s="149"/>
      <c r="Z32" s="112"/>
      <c r="AA32" s="67"/>
      <c r="AB32" s="161" t="str">
        <f t="shared" si="8"/>
        <v/>
      </c>
      <c r="AC32" s="75"/>
      <c r="AD32" s="76"/>
      <c r="AE32" s="77"/>
      <c r="AF32"/>
      <c r="AG32" s="15">
        <f>IF($T32="",0,MATCH($T32,※編集不可※選択項目!$H$2:$H$4,0))</f>
        <v>0</v>
      </c>
      <c r="AH32" s="68" t="str" cm="1">
        <f t="array" ref="AH32">IF($C32="","",_xlfn.IFS($AG32=1,L32,$AG32=2,O32,$AG32=3,R32,$AG32=0,""))</f>
        <v/>
      </c>
      <c r="AI32" s="68" t="str" cm="1">
        <f t="array" ref="AI32">IF($C32="","",_xlfn.IFS($AG32=1,M32,$AG32=2,P32,$AG32=3,S32,$AG32=0,""))</f>
        <v/>
      </c>
      <c r="AJ32" s="15">
        <f t="shared" si="9"/>
        <v>0</v>
      </c>
      <c r="AK32" s="15" t="str">
        <f>IF($T32="","",INDEX(※編集不可※選択項目!$M$2:$M$7,MATCH($AG32&amp;"-"&amp;$AJ32,※編集不可※選択項目!$L$2:$L$7,0)))</f>
        <v/>
      </c>
      <c r="AL32" s="15">
        <f t="shared" si="10"/>
        <v>0</v>
      </c>
      <c r="AM32" s="26">
        <f t="shared" si="11"/>
        <v>0</v>
      </c>
      <c r="AN32" s="26">
        <f t="shared" si="12"/>
        <v>0</v>
      </c>
      <c r="AO32" s="15">
        <f t="shared" si="13"/>
        <v>0</v>
      </c>
      <c r="AP32" s="26" t="str">
        <f t="shared" si="14"/>
        <v/>
      </c>
      <c r="AQ32" s="16">
        <f t="shared" si="1"/>
        <v>0</v>
      </c>
      <c r="AR32" s="16">
        <f t="shared" si="15"/>
        <v>0</v>
      </c>
    </row>
    <row r="33" spans="1:44" s="3" customFormat="1" ht="45" customHeight="1" x14ac:dyDescent="0.2">
      <c r="A33" s="27">
        <f t="shared" si="2"/>
        <v>22</v>
      </c>
      <c r="B33" s="28" t="str">
        <f t="shared" si="3"/>
        <v/>
      </c>
      <c r="C33" s="65"/>
      <c r="D33" s="91" t="str">
        <f t="shared" si="4"/>
        <v/>
      </c>
      <c r="E33" s="91" t="str">
        <f t="shared" si="5"/>
        <v/>
      </c>
      <c r="F33" s="104"/>
      <c r="G33" s="66"/>
      <c r="H33" s="31" t="str">
        <f>IF($C33="","",※編集不可※選択項目!$C$2)</f>
        <v/>
      </c>
      <c r="I33" s="31" t="str">
        <f>IF($C33="","",※編集不可※選択項目!$D$2)</f>
        <v/>
      </c>
      <c r="J33" s="105"/>
      <c r="K33" s="96" t="str">
        <f>IF($C33="","",※編集不可※選択項目!$E$2)</f>
        <v/>
      </c>
      <c r="L33" s="106"/>
      <c r="M33" s="106"/>
      <c r="N33" s="96" t="str">
        <f>IF($C33="","",※編集不可※選択項目!$F$2)</f>
        <v/>
      </c>
      <c r="O33" s="106"/>
      <c r="P33" s="106"/>
      <c r="Q33" s="96" t="str">
        <f>IF($C33="","",※編集不可※選択項目!$G$2)</f>
        <v/>
      </c>
      <c r="R33" s="106"/>
      <c r="S33" s="106"/>
      <c r="T33" s="104"/>
      <c r="U33" s="22" t="str">
        <f t="shared" si="6"/>
        <v/>
      </c>
      <c r="V33" s="33" t="str">
        <f t="shared" si="16"/>
        <v/>
      </c>
      <c r="W33" s="107"/>
      <c r="X33" s="66"/>
      <c r="Y33" s="149"/>
      <c r="Z33" s="112"/>
      <c r="AA33" s="67"/>
      <c r="AB33" s="161" t="str">
        <f t="shared" si="8"/>
        <v/>
      </c>
      <c r="AC33" s="75"/>
      <c r="AD33" s="76"/>
      <c r="AE33" s="77"/>
      <c r="AF33"/>
      <c r="AG33" s="15">
        <f>IF($T33="",0,MATCH($T33,※編集不可※選択項目!$H$2:$H$4,0))</f>
        <v>0</v>
      </c>
      <c r="AH33" s="68" t="str" cm="1">
        <f t="array" ref="AH33">IF($C33="","",_xlfn.IFS($AG33=1,L33,$AG33=2,O33,$AG33=3,R33,$AG33=0,""))</f>
        <v/>
      </c>
      <c r="AI33" s="68" t="str" cm="1">
        <f t="array" ref="AI33">IF($C33="","",_xlfn.IFS($AG33=1,M33,$AG33=2,P33,$AG33=3,S33,$AG33=0,""))</f>
        <v/>
      </c>
      <c r="AJ33" s="15">
        <f t="shared" si="9"/>
        <v>0</v>
      </c>
      <c r="AK33" s="15" t="str">
        <f>IF($T33="","",INDEX(※編集不可※選択項目!$M$2:$M$7,MATCH($AG33&amp;"-"&amp;$AJ33,※編集不可※選択項目!$L$2:$L$7,0)))</f>
        <v/>
      </c>
      <c r="AL33" s="15">
        <f t="shared" si="10"/>
        <v>0</v>
      </c>
      <c r="AM33" s="26">
        <f t="shared" si="11"/>
        <v>0</v>
      </c>
      <c r="AN33" s="26">
        <f t="shared" si="12"/>
        <v>0</v>
      </c>
      <c r="AO33" s="15">
        <f t="shared" si="13"/>
        <v>0</v>
      </c>
      <c r="AP33" s="26" t="str">
        <f t="shared" si="14"/>
        <v/>
      </c>
      <c r="AQ33" s="16">
        <f t="shared" si="1"/>
        <v>0</v>
      </c>
      <c r="AR33" s="16">
        <f t="shared" si="15"/>
        <v>0</v>
      </c>
    </row>
    <row r="34" spans="1:44" s="3" customFormat="1" ht="45" customHeight="1" x14ac:dyDescent="0.2">
      <c r="A34" s="27">
        <f t="shared" si="2"/>
        <v>23</v>
      </c>
      <c r="B34" s="28" t="str">
        <f t="shared" si="3"/>
        <v/>
      </c>
      <c r="C34" s="65"/>
      <c r="D34" s="91" t="str">
        <f t="shared" si="4"/>
        <v/>
      </c>
      <c r="E34" s="91" t="str">
        <f t="shared" si="5"/>
        <v/>
      </c>
      <c r="F34" s="104"/>
      <c r="G34" s="66"/>
      <c r="H34" s="31" t="str">
        <f>IF($C34="","",※編集不可※選択項目!$C$2)</f>
        <v/>
      </c>
      <c r="I34" s="31" t="str">
        <f>IF($C34="","",※編集不可※選択項目!$D$2)</f>
        <v/>
      </c>
      <c r="J34" s="105"/>
      <c r="K34" s="96" t="str">
        <f>IF($C34="","",※編集不可※選択項目!$E$2)</f>
        <v/>
      </c>
      <c r="L34" s="106"/>
      <c r="M34" s="106"/>
      <c r="N34" s="96" t="str">
        <f>IF($C34="","",※編集不可※選択項目!$F$2)</f>
        <v/>
      </c>
      <c r="O34" s="106"/>
      <c r="P34" s="106"/>
      <c r="Q34" s="96" t="str">
        <f>IF($C34="","",※編集不可※選択項目!$G$2)</f>
        <v/>
      </c>
      <c r="R34" s="106"/>
      <c r="S34" s="106"/>
      <c r="T34" s="104"/>
      <c r="U34" s="22" t="str">
        <f t="shared" si="6"/>
        <v/>
      </c>
      <c r="V34" s="33" t="str">
        <f t="shared" si="16"/>
        <v/>
      </c>
      <c r="W34" s="107"/>
      <c r="X34" s="66"/>
      <c r="Y34" s="149"/>
      <c r="Z34" s="112"/>
      <c r="AA34" s="67"/>
      <c r="AB34" s="161" t="str">
        <f t="shared" si="8"/>
        <v/>
      </c>
      <c r="AC34" s="75"/>
      <c r="AD34" s="76"/>
      <c r="AE34" s="77"/>
      <c r="AF34"/>
      <c r="AG34" s="15">
        <f>IF($T34="",0,MATCH($T34,※編集不可※選択項目!$H$2:$H$4,0))</f>
        <v>0</v>
      </c>
      <c r="AH34" s="68" t="str" cm="1">
        <f t="array" ref="AH34">IF($C34="","",_xlfn.IFS($AG34=1,L34,$AG34=2,O34,$AG34=3,R34,$AG34=0,""))</f>
        <v/>
      </c>
      <c r="AI34" s="68" t="str" cm="1">
        <f t="array" ref="AI34">IF($C34="","",_xlfn.IFS($AG34=1,M34,$AG34=2,P34,$AG34=3,S34,$AG34=0,""))</f>
        <v/>
      </c>
      <c r="AJ34" s="15">
        <f t="shared" si="9"/>
        <v>0</v>
      </c>
      <c r="AK34" s="15" t="str">
        <f>IF($T34="","",INDEX(※編集不可※選択項目!$M$2:$M$7,MATCH($AG34&amp;"-"&amp;$AJ34,※編集不可※選択項目!$L$2:$L$7,0)))</f>
        <v/>
      </c>
      <c r="AL34" s="15">
        <f t="shared" si="10"/>
        <v>0</v>
      </c>
      <c r="AM34" s="26">
        <f t="shared" si="11"/>
        <v>0</v>
      </c>
      <c r="AN34" s="26">
        <f t="shared" si="12"/>
        <v>0</v>
      </c>
      <c r="AO34" s="15">
        <f t="shared" si="13"/>
        <v>0</v>
      </c>
      <c r="AP34" s="26" t="str">
        <f t="shared" si="14"/>
        <v/>
      </c>
      <c r="AQ34" s="16">
        <f t="shared" si="1"/>
        <v>0</v>
      </c>
      <c r="AR34" s="16">
        <f t="shared" si="15"/>
        <v>0</v>
      </c>
    </row>
    <row r="35" spans="1:44" s="3" customFormat="1" ht="45" customHeight="1" x14ac:dyDescent="0.2">
      <c r="A35" s="27">
        <f t="shared" si="2"/>
        <v>24</v>
      </c>
      <c r="B35" s="28" t="str">
        <f t="shared" si="3"/>
        <v/>
      </c>
      <c r="C35" s="65"/>
      <c r="D35" s="91" t="str">
        <f t="shared" si="4"/>
        <v/>
      </c>
      <c r="E35" s="91" t="str">
        <f t="shared" si="5"/>
        <v/>
      </c>
      <c r="F35" s="104"/>
      <c r="G35" s="66"/>
      <c r="H35" s="31" t="str">
        <f>IF($C35="","",※編集不可※選択項目!$C$2)</f>
        <v/>
      </c>
      <c r="I35" s="31" t="str">
        <f>IF($C35="","",※編集不可※選択項目!$D$2)</f>
        <v/>
      </c>
      <c r="J35" s="105"/>
      <c r="K35" s="96" t="str">
        <f>IF($C35="","",※編集不可※選択項目!$E$2)</f>
        <v/>
      </c>
      <c r="L35" s="106"/>
      <c r="M35" s="106"/>
      <c r="N35" s="96" t="str">
        <f>IF($C35="","",※編集不可※選択項目!$F$2)</f>
        <v/>
      </c>
      <c r="O35" s="106"/>
      <c r="P35" s="106"/>
      <c r="Q35" s="96" t="str">
        <f>IF($C35="","",※編集不可※選択項目!$G$2)</f>
        <v/>
      </c>
      <c r="R35" s="106"/>
      <c r="S35" s="106"/>
      <c r="T35" s="104"/>
      <c r="U35" s="22" t="str">
        <f t="shared" si="6"/>
        <v/>
      </c>
      <c r="V35" s="33" t="str">
        <f t="shared" si="16"/>
        <v/>
      </c>
      <c r="W35" s="107"/>
      <c r="X35" s="66"/>
      <c r="Y35" s="149"/>
      <c r="Z35" s="112"/>
      <c r="AA35" s="67"/>
      <c r="AB35" s="161" t="str">
        <f t="shared" si="8"/>
        <v/>
      </c>
      <c r="AC35" s="75"/>
      <c r="AD35" s="76"/>
      <c r="AE35" s="77"/>
      <c r="AF35"/>
      <c r="AG35" s="15">
        <f>IF($T35="",0,MATCH($T35,※編集不可※選択項目!$H$2:$H$4,0))</f>
        <v>0</v>
      </c>
      <c r="AH35" s="68" t="str" cm="1">
        <f t="array" ref="AH35">IF($C35="","",_xlfn.IFS($AG35=1,L35,$AG35=2,O35,$AG35=3,R35,$AG35=0,""))</f>
        <v/>
      </c>
      <c r="AI35" s="68" t="str" cm="1">
        <f t="array" ref="AI35">IF($C35="","",_xlfn.IFS($AG35=1,M35,$AG35=2,P35,$AG35=3,S35,$AG35=0,""))</f>
        <v/>
      </c>
      <c r="AJ35" s="15">
        <f t="shared" si="9"/>
        <v>0</v>
      </c>
      <c r="AK35" s="15" t="str">
        <f>IF($T35="","",INDEX(※編集不可※選択項目!$M$2:$M$7,MATCH($AG35&amp;"-"&amp;$AJ35,※編集不可※選択項目!$L$2:$L$7,0)))</f>
        <v/>
      </c>
      <c r="AL35" s="15">
        <f t="shared" si="10"/>
        <v>0</v>
      </c>
      <c r="AM35" s="26">
        <f t="shared" si="11"/>
        <v>0</v>
      </c>
      <c r="AN35" s="26">
        <f t="shared" si="12"/>
        <v>0</v>
      </c>
      <c r="AO35" s="15">
        <f t="shared" si="13"/>
        <v>0</v>
      </c>
      <c r="AP35" s="26" t="str">
        <f t="shared" si="14"/>
        <v/>
      </c>
      <c r="AQ35" s="16">
        <f t="shared" si="1"/>
        <v>0</v>
      </c>
      <c r="AR35" s="16">
        <f t="shared" si="15"/>
        <v>0</v>
      </c>
    </row>
    <row r="36" spans="1:44" s="3" customFormat="1" ht="45" customHeight="1" x14ac:dyDescent="0.2">
      <c r="A36" s="27">
        <f t="shared" si="2"/>
        <v>25</v>
      </c>
      <c r="B36" s="28" t="str">
        <f t="shared" si="3"/>
        <v/>
      </c>
      <c r="C36" s="65"/>
      <c r="D36" s="91" t="str">
        <f t="shared" si="4"/>
        <v/>
      </c>
      <c r="E36" s="91" t="str">
        <f t="shared" si="5"/>
        <v/>
      </c>
      <c r="F36" s="104"/>
      <c r="G36" s="66"/>
      <c r="H36" s="31" t="str">
        <f>IF($C36="","",※編集不可※選択項目!$C$2)</f>
        <v/>
      </c>
      <c r="I36" s="31" t="str">
        <f>IF($C36="","",※編集不可※選択項目!$D$2)</f>
        <v/>
      </c>
      <c r="J36" s="105"/>
      <c r="K36" s="96" t="str">
        <f>IF($C36="","",※編集不可※選択項目!$E$2)</f>
        <v/>
      </c>
      <c r="L36" s="106"/>
      <c r="M36" s="106"/>
      <c r="N36" s="96" t="str">
        <f>IF($C36="","",※編集不可※選択項目!$F$2)</f>
        <v/>
      </c>
      <c r="O36" s="106"/>
      <c r="P36" s="106"/>
      <c r="Q36" s="96" t="str">
        <f>IF($C36="","",※編集不可※選択項目!$G$2)</f>
        <v/>
      </c>
      <c r="R36" s="106"/>
      <c r="S36" s="106"/>
      <c r="T36" s="104"/>
      <c r="U36" s="22" t="str">
        <f t="shared" si="6"/>
        <v/>
      </c>
      <c r="V36" s="33" t="str">
        <f t="shared" si="16"/>
        <v/>
      </c>
      <c r="W36" s="107"/>
      <c r="X36" s="66"/>
      <c r="Y36" s="149"/>
      <c r="Z36" s="112"/>
      <c r="AA36" s="67"/>
      <c r="AB36" s="161" t="str">
        <f t="shared" si="8"/>
        <v/>
      </c>
      <c r="AC36" s="75"/>
      <c r="AD36" s="76"/>
      <c r="AE36" s="77"/>
      <c r="AF36"/>
      <c r="AG36" s="15">
        <f>IF($T36="",0,MATCH($T36,※編集不可※選択項目!$H$2:$H$4,0))</f>
        <v>0</v>
      </c>
      <c r="AH36" s="68" t="str" cm="1">
        <f t="array" ref="AH36">IF($C36="","",_xlfn.IFS($AG36=1,L36,$AG36=2,O36,$AG36=3,R36,$AG36=0,""))</f>
        <v/>
      </c>
      <c r="AI36" s="68" t="str" cm="1">
        <f t="array" ref="AI36">IF($C36="","",_xlfn.IFS($AG36=1,M36,$AG36=2,P36,$AG36=3,S36,$AG36=0,""))</f>
        <v/>
      </c>
      <c r="AJ36" s="15">
        <f t="shared" si="9"/>
        <v>0</v>
      </c>
      <c r="AK36" s="15" t="str">
        <f>IF($T36="","",INDEX(※編集不可※選択項目!$M$2:$M$7,MATCH($AG36&amp;"-"&amp;$AJ36,※編集不可※選択項目!$L$2:$L$7,0)))</f>
        <v/>
      </c>
      <c r="AL36" s="15">
        <f t="shared" si="10"/>
        <v>0</v>
      </c>
      <c r="AM36" s="26">
        <f t="shared" si="11"/>
        <v>0</v>
      </c>
      <c r="AN36" s="26">
        <f t="shared" si="12"/>
        <v>0</v>
      </c>
      <c r="AO36" s="15">
        <f t="shared" si="13"/>
        <v>0</v>
      </c>
      <c r="AP36" s="26" t="str">
        <f t="shared" si="14"/>
        <v/>
      </c>
      <c r="AQ36" s="16">
        <f t="shared" si="1"/>
        <v>0</v>
      </c>
      <c r="AR36" s="16">
        <f t="shared" si="15"/>
        <v>0</v>
      </c>
    </row>
    <row r="37" spans="1:44" s="3" customFormat="1" ht="45" customHeight="1" x14ac:dyDescent="0.2">
      <c r="A37" s="27">
        <f t="shared" si="2"/>
        <v>26</v>
      </c>
      <c r="B37" s="28" t="str">
        <f t="shared" si="3"/>
        <v/>
      </c>
      <c r="C37" s="65"/>
      <c r="D37" s="91" t="str">
        <f t="shared" si="4"/>
        <v/>
      </c>
      <c r="E37" s="91" t="str">
        <f t="shared" si="5"/>
        <v/>
      </c>
      <c r="F37" s="104"/>
      <c r="G37" s="66"/>
      <c r="H37" s="31" t="str">
        <f>IF($C37="","",※編集不可※選択項目!$C$2)</f>
        <v/>
      </c>
      <c r="I37" s="31" t="str">
        <f>IF($C37="","",※編集不可※選択項目!$D$2)</f>
        <v/>
      </c>
      <c r="J37" s="105"/>
      <c r="K37" s="96" t="str">
        <f>IF($C37="","",※編集不可※選択項目!$E$2)</f>
        <v/>
      </c>
      <c r="L37" s="106"/>
      <c r="M37" s="106"/>
      <c r="N37" s="96" t="str">
        <f>IF($C37="","",※編集不可※選択項目!$F$2)</f>
        <v/>
      </c>
      <c r="O37" s="106"/>
      <c r="P37" s="106"/>
      <c r="Q37" s="96" t="str">
        <f>IF($C37="","",※編集不可※選択項目!$G$2)</f>
        <v/>
      </c>
      <c r="R37" s="106"/>
      <c r="S37" s="106"/>
      <c r="T37" s="104"/>
      <c r="U37" s="22" t="str">
        <f t="shared" si="6"/>
        <v/>
      </c>
      <c r="V37" s="33" t="str">
        <f t="shared" si="16"/>
        <v/>
      </c>
      <c r="W37" s="107"/>
      <c r="X37" s="66"/>
      <c r="Y37" s="149"/>
      <c r="Z37" s="112"/>
      <c r="AA37" s="67"/>
      <c r="AB37" s="161" t="str">
        <f t="shared" si="8"/>
        <v/>
      </c>
      <c r="AC37" s="75"/>
      <c r="AD37" s="76"/>
      <c r="AE37" s="77"/>
      <c r="AF37"/>
      <c r="AG37" s="15">
        <f>IF($T37="",0,MATCH($T37,※編集不可※選択項目!$H$2:$H$4,0))</f>
        <v>0</v>
      </c>
      <c r="AH37" s="68" t="str" cm="1">
        <f t="array" ref="AH37">IF($C37="","",_xlfn.IFS($AG37=1,L37,$AG37=2,O37,$AG37=3,R37,$AG37=0,""))</f>
        <v/>
      </c>
      <c r="AI37" s="68" t="str" cm="1">
        <f t="array" ref="AI37">IF($C37="","",_xlfn.IFS($AG37=1,M37,$AG37=2,P37,$AG37=3,S37,$AG37=0,""))</f>
        <v/>
      </c>
      <c r="AJ37" s="15">
        <f t="shared" si="9"/>
        <v>0</v>
      </c>
      <c r="AK37" s="15" t="str">
        <f>IF($T37="","",INDEX(※編集不可※選択項目!$M$2:$M$7,MATCH($AG37&amp;"-"&amp;$AJ37,※編集不可※選択項目!$L$2:$L$7,0)))</f>
        <v/>
      </c>
      <c r="AL37" s="15">
        <f t="shared" si="10"/>
        <v>0</v>
      </c>
      <c r="AM37" s="26">
        <f t="shared" si="11"/>
        <v>0</v>
      </c>
      <c r="AN37" s="26">
        <f t="shared" si="12"/>
        <v>0</v>
      </c>
      <c r="AO37" s="15">
        <f t="shared" si="13"/>
        <v>0</v>
      </c>
      <c r="AP37" s="26" t="str">
        <f t="shared" si="14"/>
        <v/>
      </c>
      <c r="AQ37" s="16">
        <f t="shared" si="1"/>
        <v>0</v>
      </c>
      <c r="AR37" s="16">
        <f t="shared" si="15"/>
        <v>0</v>
      </c>
    </row>
    <row r="38" spans="1:44" s="3" customFormat="1" ht="45" customHeight="1" x14ac:dyDescent="0.2">
      <c r="A38" s="27">
        <f t="shared" si="2"/>
        <v>27</v>
      </c>
      <c r="B38" s="28" t="str">
        <f t="shared" si="3"/>
        <v/>
      </c>
      <c r="C38" s="65"/>
      <c r="D38" s="91" t="str">
        <f t="shared" si="4"/>
        <v/>
      </c>
      <c r="E38" s="91" t="str">
        <f t="shared" si="5"/>
        <v/>
      </c>
      <c r="F38" s="104"/>
      <c r="G38" s="66"/>
      <c r="H38" s="31" t="str">
        <f>IF($C38="","",※編集不可※選択項目!$C$2)</f>
        <v/>
      </c>
      <c r="I38" s="31" t="str">
        <f>IF($C38="","",※編集不可※選択項目!$D$2)</f>
        <v/>
      </c>
      <c r="J38" s="105"/>
      <c r="K38" s="96" t="str">
        <f>IF($C38="","",※編集不可※選択項目!$E$2)</f>
        <v/>
      </c>
      <c r="L38" s="106"/>
      <c r="M38" s="106"/>
      <c r="N38" s="96" t="str">
        <f>IF($C38="","",※編集不可※選択項目!$F$2)</f>
        <v/>
      </c>
      <c r="O38" s="106"/>
      <c r="P38" s="106"/>
      <c r="Q38" s="96" t="str">
        <f>IF($C38="","",※編集不可※選択項目!$G$2)</f>
        <v/>
      </c>
      <c r="R38" s="106"/>
      <c r="S38" s="106"/>
      <c r="T38" s="104"/>
      <c r="U38" s="22" t="str">
        <f t="shared" si="6"/>
        <v/>
      </c>
      <c r="V38" s="33" t="str">
        <f t="shared" si="16"/>
        <v/>
      </c>
      <c r="W38" s="107"/>
      <c r="X38" s="66"/>
      <c r="Y38" s="149"/>
      <c r="Z38" s="112"/>
      <c r="AA38" s="67"/>
      <c r="AB38" s="161" t="str">
        <f t="shared" si="8"/>
        <v/>
      </c>
      <c r="AC38" s="75"/>
      <c r="AD38" s="76"/>
      <c r="AE38" s="77"/>
      <c r="AF38"/>
      <c r="AG38" s="15">
        <f>IF($T38="",0,MATCH($T38,※編集不可※選択項目!$H$2:$H$4,0))</f>
        <v>0</v>
      </c>
      <c r="AH38" s="68" t="str" cm="1">
        <f t="array" ref="AH38">IF($C38="","",_xlfn.IFS($AG38=1,L38,$AG38=2,O38,$AG38=3,R38,$AG38=0,""))</f>
        <v/>
      </c>
      <c r="AI38" s="68" t="str" cm="1">
        <f t="array" ref="AI38">IF($C38="","",_xlfn.IFS($AG38=1,M38,$AG38=2,P38,$AG38=3,S38,$AG38=0,""))</f>
        <v/>
      </c>
      <c r="AJ38" s="15">
        <f t="shared" si="9"/>
        <v>0</v>
      </c>
      <c r="AK38" s="15" t="str">
        <f>IF($T38="","",INDEX(※編集不可※選択項目!$M$2:$M$7,MATCH($AG38&amp;"-"&amp;$AJ38,※編集不可※選択項目!$L$2:$L$7,0)))</f>
        <v/>
      </c>
      <c r="AL38" s="15">
        <f t="shared" si="10"/>
        <v>0</v>
      </c>
      <c r="AM38" s="26">
        <f t="shared" si="11"/>
        <v>0</v>
      </c>
      <c r="AN38" s="26">
        <f t="shared" si="12"/>
        <v>0</v>
      </c>
      <c r="AO38" s="15">
        <f t="shared" si="13"/>
        <v>0</v>
      </c>
      <c r="AP38" s="26" t="str">
        <f t="shared" si="14"/>
        <v/>
      </c>
      <c r="AQ38" s="16">
        <f t="shared" si="1"/>
        <v>0</v>
      </c>
      <c r="AR38" s="16">
        <f t="shared" si="15"/>
        <v>0</v>
      </c>
    </row>
    <row r="39" spans="1:44" s="3" customFormat="1" ht="45" customHeight="1" x14ac:dyDescent="0.2">
      <c r="A39" s="27">
        <f t="shared" si="2"/>
        <v>28</v>
      </c>
      <c r="B39" s="28" t="str">
        <f t="shared" si="3"/>
        <v/>
      </c>
      <c r="C39" s="65"/>
      <c r="D39" s="91" t="str">
        <f t="shared" si="4"/>
        <v/>
      </c>
      <c r="E39" s="91" t="str">
        <f t="shared" si="5"/>
        <v/>
      </c>
      <c r="F39" s="104"/>
      <c r="G39" s="66"/>
      <c r="H39" s="31" t="str">
        <f>IF($C39="","",※編集不可※選択項目!$C$2)</f>
        <v/>
      </c>
      <c r="I39" s="31" t="str">
        <f>IF($C39="","",※編集不可※選択項目!$D$2)</f>
        <v/>
      </c>
      <c r="J39" s="105"/>
      <c r="K39" s="96" t="str">
        <f>IF($C39="","",※編集不可※選択項目!$E$2)</f>
        <v/>
      </c>
      <c r="L39" s="106"/>
      <c r="M39" s="106"/>
      <c r="N39" s="96" t="str">
        <f>IF($C39="","",※編集不可※選択項目!$F$2)</f>
        <v/>
      </c>
      <c r="O39" s="106"/>
      <c r="P39" s="106"/>
      <c r="Q39" s="96" t="str">
        <f>IF($C39="","",※編集不可※選択項目!$G$2)</f>
        <v/>
      </c>
      <c r="R39" s="106"/>
      <c r="S39" s="106"/>
      <c r="T39" s="104"/>
      <c r="U39" s="22" t="str">
        <f t="shared" si="6"/>
        <v/>
      </c>
      <c r="V39" s="33" t="str">
        <f t="shared" si="16"/>
        <v/>
      </c>
      <c r="W39" s="107"/>
      <c r="X39" s="66"/>
      <c r="Y39" s="149"/>
      <c r="Z39" s="112"/>
      <c r="AA39" s="67"/>
      <c r="AB39" s="161" t="str">
        <f t="shared" si="8"/>
        <v/>
      </c>
      <c r="AC39" s="75"/>
      <c r="AD39" s="76"/>
      <c r="AE39" s="77"/>
      <c r="AF39"/>
      <c r="AG39" s="15">
        <f>IF($T39="",0,MATCH($T39,※編集不可※選択項目!$H$2:$H$4,0))</f>
        <v>0</v>
      </c>
      <c r="AH39" s="68" t="str" cm="1">
        <f t="array" ref="AH39">IF($C39="","",_xlfn.IFS($AG39=1,L39,$AG39=2,O39,$AG39=3,R39,$AG39=0,""))</f>
        <v/>
      </c>
      <c r="AI39" s="68" t="str" cm="1">
        <f t="array" ref="AI39">IF($C39="","",_xlfn.IFS($AG39=1,M39,$AG39=2,P39,$AG39=3,S39,$AG39=0,""))</f>
        <v/>
      </c>
      <c r="AJ39" s="15">
        <f t="shared" si="9"/>
        <v>0</v>
      </c>
      <c r="AK39" s="15" t="str">
        <f>IF($T39="","",INDEX(※編集不可※選択項目!$M$2:$M$7,MATCH($AG39&amp;"-"&amp;$AJ39,※編集不可※選択項目!$L$2:$L$7,0)))</f>
        <v/>
      </c>
      <c r="AL39" s="15">
        <f t="shared" si="10"/>
        <v>0</v>
      </c>
      <c r="AM39" s="26">
        <f t="shared" si="11"/>
        <v>0</v>
      </c>
      <c r="AN39" s="26">
        <f t="shared" si="12"/>
        <v>0</v>
      </c>
      <c r="AO39" s="15">
        <f t="shared" si="13"/>
        <v>0</v>
      </c>
      <c r="AP39" s="26" t="str">
        <f t="shared" si="14"/>
        <v/>
      </c>
      <c r="AQ39" s="16">
        <f t="shared" si="1"/>
        <v>0</v>
      </c>
      <c r="AR39" s="16">
        <f t="shared" si="15"/>
        <v>0</v>
      </c>
    </row>
    <row r="40" spans="1:44" s="3" customFormat="1" ht="45" customHeight="1" x14ac:dyDescent="0.2">
      <c r="A40" s="27">
        <f t="shared" si="2"/>
        <v>29</v>
      </c>
      <c r="B40" s="28" t="str">
        <f t="shared" si="3"/>
        <v/>
      </c>
      <c r="C40" s="65"/>
      <c r="D40" s="91" t="str">
        <f t="shared" si="4"/>
        <v/>
      </c>
      <c r="E40" s="91" t="str">
        <f t="shared" si="5"/>
        <v/>
      </c>
      <c r="F40" s="104"/>
      <c r="G40" s="66"/>
      <c r="H40" s="31" t="str">
        <f>IF($C40="","",※編集不可※選択項目!$C$2)</f>
        <v/>
      </c>
      <c r="I40" s="31" t="str">
        <f>IF($C40="","",※編集不可※選択項目!$D$2)</f>
        <v/>
      </c>
      <c r="J40" s="105"/>
      <c r="K40" s="96" t="str">
        <f>IF($C40="","",※編集不可※選択項目!$E$2)</f>
        <v/>
      </c>
      <c r="L40" s="106"/>
      <c r="M40" s="106"/>
      <c r="N40" s="96" t="str">
        <f>IF($C40="","",※編集不可※選択項目!$F$2)</f>
        <v/>
      </c>
      <c r="O40" s="106"/>
      <c r="P40" s="106"/>
      <c r="Q40" s="96" t="str">
        <f>IF($C40="","",※編集不可※選択項目!$G$2)</f>
        <v/>
      </c>
      <c r="R40" s="106"/>
      <c r="S40" s="106"/>
      <c r="T40" s="104"/>
      <c r="U40" s="22" t="str">
        <f t="shared" si="6"/>
        <v/>
      </c>
      <c r="V40" s="33" t="str">
        <f t="shared" si="16"/>
        <v/>
      </c>
      <c r="W40" s="107"/>
      <c r="X40" s="66"/>
      <c r="Y40" s="149"/>
      <c r="Z40" s="112"/>
      <c r="AA40" s="67"/>
      <c r="AB40" s="161" t="str">
        <f t="shared" si="8"/>
        <v/>
      </c>
      <c r="AC40" s="75"/>
      <c r="AD40" s="76"/>
      <c r="AE40" s="77"/>
      <c r="AF40"/>
      <c r="AG40" s="15">
        <f>IF($T40="",0,MATCH($T40,※編集不可※選択項目!$H$2:$H$4,0))</f>
        <v>0</v>
      </c>
      <c r="AH40" s="68" t="str" cm="1">
        <f t="array" ref="AH40">IF($C40="","",_xlfn.IFS($AG40=1,L40,$AG40=2,O40,$AG40=3,R40,$AG40=0,""))</f>
        <v/>
      </c>
      <c r="AI40" s="68" t="str" cm="1">
        <f t="array" ref="AI40">IF($C40="","",_xlfn.IFS($AG40=1,M40,$AG40=2,P40,$AG40=3,S40,$AG40=0,""))</f>
        <v/>
      </c>
      <c r="AJ40" s="15">
        <f t="shared" si="9"/>
        <v>0</v>
      </c>
      <c r="AK40" s="15" t="str">
        <f>IF($T40="","",INDEX(※編集不可※選択項目!$M$2:$M$7,MATCH($AG40&amp;"-"&amp;$AJ40,※編集不可※選択項目!$L$2:$L$7,0)))</f>
        <v/>
      </c>
      <c r="AL40" s="15">
        <f t="shared" si="10"/>
        <v>0</v>
      </c>
      <c r="AM40" s="26">
        <f t="shared" si="11"/>
        <v>0</v>
      </c>
      <c r="AN40" s="26">
        <f t="shared" si="12"/>
        <v>0</v>
      </c>
      <c r="AO40" s="15">
        <f t="shared" si="13"/>
        <v>0</v>
      </c>
      <c r="AP40" s="26" t="str">
        <f t="shared" si="14"/>
        <v/>
      </c>
      <c r="AQ40" s="16">
        <f t="shared" si="1"/>
        <v>0</v>
      </c>
      <c r="AR40" s="16">
        <f t="shared" si="15"/>
        <v>0</v>
      </c>
    </row>
    <row r="41" spans="1:44" s="3" customFormat="1" ht="45" customHeight="1" x14ac:dyDescent="0.2">
      <c r="A41" s="27">
        <f t="shared" si="2"/>
        <v>30</v>
      </c>
      <c r="B41" s="28" t="str">
        <f t="shared" si="3"/>
        <v/>
      </c>
      <c r="C41" s="65"/>
      <c r="D41" s="91" t="str">
        <f t="shared" si="4"/>
        <v/>
      </c>
      <c r="E41" s="91" t="str">
        <f t="shared" si="5"/>
        <v/>
      </c>
      <c r="F41" s="104"/>
      <c r="G41" s="66"/>
      <c r="H41" s="31" t="str">
        <f>IF($C41="","",※編集不可※選択項目!$C$2)</f>
        <v/>
      </c>
      <c r="I41" s="31" t="str">
        <f>IF($C41="","",※編集不可※選択項目!$D$2)</f>
        <v/>
      </c>
      <c r="J41" s="105"/>
      <c r="K41" s="96" t="str">
        <f>IF($C41="","",※編集不可※選択項目!$E$2)</f>
        <v/>
      </c>
      <c r="L41" s="106"/>
      <c r="M41" s="106"/>
      <c r="N41" s="96" t="str">
        <f>IF($C41="","",※編集不可※選択項目!$F$2)</f>
        <v/>
      </c>
      <c r="O41" s="106"/>
      <c r="P41" s="106"/>
      <c r="Q41" s="96" t="str">
        <f>IF($C41="","",※編集不可※選択項目!$G$2)</f>
        <v/>
      </c>
      <c r="R41" s="106"/>
      <c r="S41" s="106"/>
      <c r="T41" s="104"/>
      <c r="U41" s="22" t="str">
        <f t="shared" si="6"/>
        <v/>
      </c>
      <c r="V41" s="33" t="str">
        <f t="shared" si="16"/>
        <v/>
      </c>
      <c r="W41" s="107"/>
      <c r="X41" s="66"/>
      <c r="Y41" s="149"/>
      <c r="Z41" s="112"/>
      <c r="AA41" s="67"/>
      <c r="AB41" s="161" t="str">
        <f t="shared" si="8"/>
        <v/>
      </c>
      <c r="AC41" s="75"/>
      <c r="AD41" s="76"/>
      <c r="AE41" s="77"/>
      <c r="AF41"/>
      <c r="AG41" s="15">
        <f>IF($T41="",0,MATCH($T41,※編集不可※選択項目!$H$2:$H$4,0))</f>
        <v>0</v>
      </c>
      <c r="AH41" s="68" t="str" cm="1">
        <f t="array" ref="AH41">IF($C41="","",_xlfn.IFS($AG41=1,L41,$AG41=2,O41,$AG41=3,R41,$AG41=0,""))</f>
        <v/>
      </c>
      <c r="AI41" s="68" t="str" cm="1">
        <f t="array" ref="AI41">IF($C41="","",_xlfn.IFS($AG41=1,M41,$AG41=2,P41,$AG41=3,S41,$AG41=0,""))</f>
        <v/>
      </c>
      <c r="AJ41" s="15">
        <f t="shared" si="9"/>
        <v>0</v>
      </c>
      <c r="AK41" s="15" t="str">
        <f>IF($T41="","",INDEX(※編集不可※選択項目!$M$2:$M$7,MATCH($AG41&amp;"-"&amp;$AJ41,※編集不可※選択項目!$L$2:$L$7,0)))</f>
        <v/>
      </c>
      <c r="AL41" s="15">
        <f t="shared" si="10"/>
        <v>0</v>
      </c>
      <c r="AM41" s="26">
        <f t="shared" si="11"/>
        <v>0</v>
      </c>
      <c r="AN41" s="26">
        <f t="shared" si="12"/>
        <v>0</v>
      </c>
      <c r="AO41" s="15">
        <f t="shared" si="13"/>
        <v>0</v>
      </c>
      <c r="AP41" s="26" t="str">
        <f t="shared" si="14"/>
        <v/>
      </c>
      <c r="AQ41" s="16">
        <f t="shared" si="1"/>
        <v>0</v>
      </c>
      <c r="AR41" s="16">
        <f t="shared" si="15"/>
        <v>0</v>
      </c>
    </row>
    <row r="42" spans="1:44" s="3" customFormat="1" ht="45" customHeight="1" x14ac:dyDescent="0.2">
      <c r="A42" s="27">
        <f t="shared" si="2"/>
        <v>31</v>
      </c>
      <c r="B42" s="28" t="str">
        <f t="shared" si="3"/>
        <v/>
      </c>
      <c r="C42" s="65"/>
      <c r="D42" s="91" t="str">
        <f t="shared" si="4"/>
        <v/>
      </c>
      <c r="E42" s="91" t="str">
        <f t="shared" si="5"/>
        <v/>
      </c>
      <c r="F42" s="104"/>
      <c r="G42" s="66"/>
      <c r="H42" s="31" t="str">
        <f>IF($C42="","",※編集不可※選択項目!$C$2)</f>
        <v/>
      </c>
      <c r="I42" s="31" t="str">
        <f>IF($C42="","",※編集不可※選択項目!$D$2)</f>
        <v/>
      </c>
      <c r="J42" s="105"/>
      <c r="K42" s="96" t="str">
        <f>IF($C42="","",※編集不可※選択項目!$E$2)</f>
        <v/>
      </c>
      <c r="L42" s="106"/>
      <c r="M42" s="106"/>
      <c r="N42" s="96" t="str">
        <f>IF($C42="","",※編集不可※選択項目!$F$2)</f>
        <v/>
      </c>
      <c r="O42" s="106"/>
      <c r="P42" s="106"/>
      <c r="Q42" s="96" t="str">
        <f>IF($C42="","",※編集不可※選択項目!$G$2)</f>
        <v/>
      </c>
      <c r="R42" s="106"/>
      <c r="S42" s="106"/>
      <c r="T42" s="104"/>
      <c r="U42" s="22" t="str">
        <f t="shared" si="6"/>
        <v/>
      </c>
      <c r="V42" s="33" t="str">
        <f t="shared" si="16"/>
        <v/>
      </c>
      <c r="W42" s="107"/>
      <c r="X42" s="66"/>
      <c r="Y42" s="149"/>
      <c r="Z42" s="112"/>
      <c r="AA42" s="67"/>
      <c r="AB42" s="161" t="str">
        <f t="shared" si="8"/>
        <v/>
      </c>
      <c r="AC42" s="75"/>
      <c r="AD42" s="76"/>
      <c r="AE42" s="77"/>
      <c r="AF42"/>
      <c r="AG42" s="15">
        <f>IF($T42="",0,MATCH($T42,※編集不可※選択項目!$H$2:$H$4,0))</f>
        <v>0</v>
      </c>
      <c r="AH42" s="68" t="str" cm="1">
        <f t="array" ref="AH42">IF($C42="","",_xlfn.IFS($AG42=1,L42,$AG42=2,O42,$AG42=3,R42,$AG42=0,""))</f>
        <v/>
      </c>
      <c r="AI42" s="68" t="str" cm="1">
        <f t="array" ref="AI42">IF($C42="","",_xlfn.IFS($AG42=1,M42,$AG42=2,P42,$AG42=3,S42,$AG42=0,""))</f>
        <v/>
      </c>
      <c r="AJ42" s="15">
        <f t="shared" si="9"/>
        <v>0</v>
      </c>
      <c r="AK42" s="15" t="str">
        <f>IF($T42="","",INDEX(※編集不可※選択項目!$M$2:$M$7,MATCH($AG42&amp;"-"&amp;$AJ42,※編集不可※選択項目!$L$2:$L$7,0)))</f>
        <v/>
      </c>
      <c r="AL42" s="15">
        <f t="shared" si="10"/>
        <v>0</v>
      </c>
      <c r="AM42" s="26">
        <f t="shared" si="11"/>
        <v>0</v>
      </c>
      <c r="AN42" s="26">
        <f t="shared" si="12"/>
        <v>0</v>
      </c>
      <c r="AO42" s="15">
        <f t="shared" si="13"/>
        <v>0</v>
      </c>
      <c r="AP42" s="26" t="str">
        <f t="shared" si="14"/>
        <v/>
      </c>
      <c r="AQ42" s="16">
        <f t="shared" si="1"/>
        <v>0</v>
      </c>
      <c r="AR42" s="16">
        <f t="shared" si="15"/>
        <v>0</v>
      </c>
    </row>
    <row r="43" spans="1:44" s="3" customFormat="1" ht="45" customHeight="1" x14ac:dyDescent="0.2">
      <c r="A43" s="27">
        <f t="shared" si="2"/>
        <v>32</v>
      </c>
      <c r="B43" s="28" t="str">
        <f t="shared" si="3"/>
        <v/>
      </c>
      <c r="C43" s="65"/>
      <c r="D43" s="91" t="str">
        <f t="shared" si="4"/>
        <v/>
      </c>
      <c r="E43" s="91" t="str">
        <f t="shared" si="5"/>
        <v/>
      </c>
      <c r="F43" s="104"/>
      <c r="G43" s="66"/>
      <c r="H43" s="31" t="str">
        <f>IF($C43="","",※編集不可※選択項目!$C$2)</f>
        <v/>
      </c>
      <c r="I43" s="31" t="str">
        <f>IF($C43="","",※編集不可※選択項目!$D$2)</f>
        <v/>
      </c>
      <c r="J43" s="105"/>
      <c r="K43" s="96" t="str">
        <f>IF($C43="","",※編集不可※選択項目!$E$2)</f>
        <v/>
      </c>
      <c r="L43" s="106"/>
      <c r="M43" s="106"/>
      <c r="N43" s="96" t="str">
        <f>IF($C43="","",※編集不可※選択項目!$F$2)</f>
        <v/>
      </c>
      <c r="O43" s="106"/>
      <c r="P43" s="106"/>
      <c r="Q43" s="96" t="str">
        <f>IF($C43="","",※編集不可※選択項目!$G$2)</f>
        <v/>
      </c>
      <c r="R43" s="106"/>
      <c r="S43" s="106"/>
      <c r="T43" s="104"/>
      <c r="U43" s="22" t="str">
        <f t="shared" si="6"/>
        <v/>
      </c>
      <c r="V43" s="33" t="str">
        <f t="shared" si="16"/>
        <v/>
      </c>
      <c r="W43" s="107"/>
      <c r="X43" s="66"/>
      <c r="Y43" s="149"/>
      <c r="Z43" s="112"/>
      <c r="AA43" s="67"/>
      <c r="AB43" s="161" t="str">
        <f t="shared" si="8"/>
        <v/>
      </c>
      <c r="AC43" s="75"/>
      <c r="AD43" s="76"/>
      <c r="AE43" s="77"/>
      <c r="AF43"/>
      <c r="AG43" s="15">
        <f>IF($T43="",0,MATCH($T43,※編集不可※選択項目!$H$2:$H$4,0))</f>
        <v>0</v>
      </c>
      <c r="AH43" s="68" t="str" cm="1">
        <f t="array" ref="AH43">IF($C43="","",_xlfn.IFS($AG43=1,L43,$AG43=2,O43,$AG43=3,R43,$AG43=0,""))</f>
        <v/>
      </c>
      <c r="AI43" s="68" t="str" cm="1">
        <f t="array" ref="AI43">IF($C43="","",_xlfn.IFS($AG43=1,M43,$AG43=2,P43,$AG43=3,S43,$AG43=0,""))</f>
        <v/>
      </c>
      <c r="AJ43" s="15">
        <f t="shared" si="9"/>
        <v>0</v>
      </c>
      <c r="AK43" s="15" t="str">
        <f>IF($T43="","",INDEX(※編集不可※選択項目!$M$2:$M$7,MATCH($AG43&amp;"-"&amp;$AJ43,※編集不可※選択項目!$L$2:$L$7,0)))</f>
        <v/>
      </c>
      <c r="AL43" s="15">
        <f t="shared" si="10"/>
        <v>0</v>
      </c>
      <c r="AM43" s="26">
        <f t="shared" si="11"/>
        <v>0</v>
      </c>
      <c r="AN43" s="26">
        <f t="shared" si="12"/>
        <v>0</v>
      </c>
      <c r="AO43" s="15">
        <f t="shared" si="13"/>
        <v>0</v>
      </c>
      <c r="AP43" s="26" t="str">
        <f t="shared" si="14"/>
        <v/>
      </c>
      <c r="AQ43" s="16">
        <f t="shared" si="1"/>
        <v>0</v>
      </c>
      <c r="AR43" s="16">
        <f t="shared" si="15"/>
        <v>0</v>
      </c>
    </row>
    <row r="44" spans="1:44" s="3" customFormat="1" ht="45" customHeight="1" x14ac:dyDescent="0.2">
      <c r="A44" s="27">
        <f t="shared" si="2"/>
        <v>33</v>
      </c>
      <c r="B44" s="28" t="str">
        <f t="shared" si="3"/>
        <v/>
      </c>
      <c r="C44" s="65"/>
      <c r="D44" s="91" t="str">
        <f t="shared" si="4"/>
        <v/>
      </c>
      <c r="E44" s="91" t="str">
        <f t="shared" si="5"/>
        <v/>
      </c>
      <c r="F44" s="104"/>
      <c r="G44" s="66"/>
      <c r="H44" s="31" t="str">
        <f>IF($C44="","",※編集不可※選択項目!$C$2)</f>
        <v/>
      </c>
      <c r="I44" s="31" t="str">
        <f>IF($C44="","",※編集不可※選択項目!$D$2)</f>
        <v/>
      </c>
      <c r="J44" s="105"/>
      <c r="K44" s="96" t="str">
        <f>IF($C44="","",※編集不可※選択項目!$E$2)</f>
        <v/>
      </c>
      <c r="L44" s="106"/>
      <c r="M44" s="106"/>
      <c r="N44" s="96" t="str">
        <f>IF($C44="","",※編集不可※選択項目!$F$2)</f>
        <v/>
      </c>
      <c r="O44" s="106"/>
      <c r="P44" s="106"/>
      <c r="Q44" s="96" t="str">
        <f>IF($C44="","",※編集不可※選択項目!$G$2)</f>
        <v/>
      </c>
      <c r="R44" s="106"/>
      <c r="S44" s="106"/>
      <c r="T44" s="104"/>
      <c r="U44" s="22" t="str">
        <f t="shared" ref="U44:U46" si="17">IF($AK44="","",$AK44)</f>
        <v/>
      </c>
      <c r="V44" s="33" t="str">
        <f t="shared" si="16"/>
        <v/>
      </c>
      <c r="W44" s="107"/>
      <c r="X44" s="66"/>
      <c r="Y44" s="149"/>
      <c r="Z44" s="112"/>
      <c r="AA44" s="67"/>
      <c r="AB44" s="161" t="str">
        <f t="shared" si="8"/>
        <v/>
      </c>
      <c r="AC44" s="75"/>
      <c r="AD44" s="76"/>
      <c r="AE44" s="77"/>
      <c r="AF44"/>
      <c r="AG44" s="15">
        <f>IF($T44="",0,MATCH($T44,※編集不可※選択項目!$H$2:$H$4,0))</f>
        <v>0</v>
      </c>
      <c r="AH44" s="68" t="str" cm="1">
        <f t="array" ref="AH44">IF($C44="","",_xlfn.IFS($AG44=1,L44,$AG44=2,O44,$AG44=3,R44,$AG44=0,""))</f>
        <v/>
      </c>
      <c r="AI44" s="68" t="str" cm="1">
        <f t="array" ref="AI44">IF($C44="","",_xlfn.IFS($AG44=1,M44,$AG44=2,P44,$AG44=3,S44,$AG44=0,""))</f>
        <v/>
      </c>
      <c r="AJ44" s="15">
        <f t="shared" si="9"/>
        <v>0</v>
      </c>
      <c r="AK44" s="15" t="str">
        <f>IF($T44="","",INDEX(※編集不可※選択項目!$M$2:$M$7,MATCH($AG44&amp;"-"&amp;$AJ44,※編集不可※選択項目!$L$2:$L$7,0)))</f>
        <v/>
      </c>
      <c r="AL44" s="15">
        <f t="shared" si="10"/>
        <v>0</v>
      </c>
      <c r="AM44" s="26">
        <f t="shared" si="11"/>
        <v>0</v>
      </c>
      <c r="AN44" s="26">
        <f t="shared" si="12"/>
        <v>0</v>
      </c>
      <c r="AO44" s="15">
        <f t="shared" si="13"/>
        <v>0</v>
      </c>
      <c r="AP44" s="26" t="str">
        <f t="shared" si="14"/>
        <v/>
      </c>
      <c r="AQ44" s="16">
        <f t="shared" si="1"/>
        <v>0</v>
      </c>
      <c r="AR44" s="16">
        <f t="shared" si="15"/>
        <v>0</v>
      </c>
    </row>
    <row r="45" spans="1:44" s="3" customFormat="1" ht="45" customHeight="1" x14ac:dyDescent="0.2">
      <c r="A45" s="27">
        <f t="shared" si="2"/>
        <v>34</v>
      </c>
      <c r="B45" s="28" t="str">
        <f t="shared" si="3"/>
        <v/>
      </c>
      <c r="C45" s="65"/>
      <c r="D45" s="91" t="str">
        <f t="shared" si="4"/>
        <v/>
      </c>
      <c r="E45" s="91" t="str">
        <f t="shared" si="5"/>
        <v/>
      </c>
      <c r="F45" s="104"/>
      <c r="G45" s="66"/>
      <c r="H45" s="31" t="str">
        <f>IF($C45="","",※編集不可※選択項目!$C$2)</f>
        <v/>
      </c>
      <c r="I45" s="31" t="str">
        <f>IF($C45="","",※編集不可※選択項目!$D$2)</f>
        <v/>
      </c>
      <c r="J45" s="105"/>
      <c r="K45" s="96" t="str">
        <f>IF($C45="","",※編集不可※選択項目!$E$2)</f>
        <v/>
      </c>
      <c r="L45" s="106"/>
      <c r="M45" s="106"/>
      <c r="N45" s="96" t="str">
        <f>IF($C45="","",※編集不可※選択項目!$F$2)</f>
        <v/>
      </c>
      <c r="O45" s="106"/>
      <c r="P45" s="106"/>
      <c r="Q45" s="96" t="str">
        <f>IF($C45="","",※編集不可※選択項目!$G$2)</f>
        <v/>
      </c>
      <c r="R45" s="106"/>
      <c r="S45" s="106"/>
      <c r="T45" s="104"/>
      <c r="U45" s="22" t="str">
        <f t="shared" si="17"/>
        <v/>
      </c>
      <c r="V45" s="33" t="str">
        <f t="shared" si="16"/>
        <v/>
      </c>
      <c r="W45" s="107"/>
      <c r="X45" s="66"/>
      <c r="Y45" s="149"/>
      <c r="Z45" s="112"/>
      <c r="AA45" s="67"/>
      <c r="AB45" s="161" t="str">
        <f t="shared" si="8"/>
        <v/>
      </c>
      <c r="AC45" s="75"/>
      <c r="AD45" s="76"/>
      <c r="AE45" s="77"/>
      <c r="AF45"/>
      <c r="AG45" s="15">
        <f>IF($T45="",0,MATCH($T45,※編集不可※選択項目!$H$2:$H$4,0))</f>
        <v>0</v>
      </c>
      <c r="AH45" s="68" t="str" cm="1">
        <f t="array" ref="AH45">IF($C45="","",_xlfn.IFS($AG45=1,L45,$AG45=2,O45,$AG45=3,R45,$AG45=0,""))</f>
        <v/>
      </c>
      <c r="AI45" s="68" t="str" cm="1">
        <f t="array" ref="AI45">IF($C45="","",_xlfn.IFS($AG45=1,M45,$AG45=2,P45,$AG45=3,S45,$AG45=0,""))</f>
        <v/>
      </c>
      <c r="AJ45" s="15">
        <f t="shared" si="9"/>
        <v>0</v>
      </c>
      <c r="AK45" s="15" t="str">
        <f>IF($T45="","",INDEX(※編集不可※選択項目!$M$2:$M$7,MATCH($AG45&amp;"-"&amp;$AJ45,※編集不可※選択項目!$L$2:$L$7,0)))</f>
        <v/>
      </c>
      <c r="AL45" s="15">
        <f t="shared" si="10"/>
        <v>0</v>
      </c>
      <c r="AM45" s="26">
        <f t="shared" si="11"/>
        <v>0</v>
      </c>
      <c r="AN45" s="26">
        <f t="shared" si="12"/>
        <v>0</v>
      </c>
      <c r="AO45" s="15">
        <f t="shared" si="13"/>
        <v>0</v>
      </c>
      <c r="AP45" s="26" t="str">
        <f t="shared" si="14"/>
        <v/>
      </c>
      <c r="AQ45" s="16">
        <f t="shared" si="1"/>
        <v>0</v>
      </c>
      <c r="AR45" s="16">
        <f t="shared" si="15"/>
        <v>0</v>
      </c>
    </row>
    <row r="46" spans="1:44" s="3" customFormat="1" ht="45" customHeight="1" x14ac:dyDescent="0.2">
      <c r="A46" s="27">
        <f t="shared" si="2"/>
        <v>35</v>
      </c>
      <c r="B46" s="28" t="str">
        <f t="shared" si="3"/>
        <v/>
      </c>
      <c r="C46" s="65"/>
      <c r="D46" s="91" t="str">
        <f t="shared" si="4"/>
        <v/>
      </c>
      <c r="E46" s="91" t="str">
        <f t="shared" si="5"/>
        <v/>
      </c>
      <c r="F46" s="104"/>
      <c r="G46" s="66"/>
      <c r="H46" s="31" t="str">
        <f>IF($C46="","",※編集不可※選択項目!$C$2)</f>
        <v/>
      </c>
      <c r="I46" s="31" t="str">
        <f>IF($C46="","",※編集不可※選択項目!$D$2)</f>
        <v/>
      </c>
      <c r="J46" s="105"/>
      <c r="K46" s="96" t="str">
        <f>IF($C46="","",※編集不可※選択項目!$E$2)</f>
        <v/>
      </c>
      <c r="L46" s="106"/>
      <c r="M46" s="106"/>
      <c r="N46" s="96" t="str">
        <f>IF($C46="","",※編集不可※選択項目!$F$2)</f>
        <v/>
      </c>
      <c r="O46" s="106"/>
      <c r="P46" s="106"/>
      <c r="Q46" s="96" t="str">
        <f>IF($C46="","",※編集不可※選択項目!$G$2)</f>
        <v/>
      </c>
      <c r="R46" s="106"/>
      <c r="S46" s="106"/>
      <c r="T46" s="104"/>
      <c r="U46" s="22" t="str">
        <f t="shared" si="17"/>
        <v/>
      </c>
      <c r="V46" s="33" t="str">
        <f t="shared" si="16"/>
        <v/>
      </c>
      <c r="W46" s="107"/>
      <c r="X46" s="66"/>
      <c r="Y46" s="149"/>
      <c r="Z46" s="112"/>
      <c r="AA46" s="67"/>
      <c r="AB46" s="161" t="str">
        <f t="shared" si="8"/>
        <v/>
      </c>
      <c r="AC46" s="75"/>
      <c r="AD46" s="76"/>
      <c r="AE46" s="77"/>
      <c r="AF46"/>
      <c r="AG46" s="15">
        <f>IF($T46="",0,MATCH($T46,※編集不可※選択項目!$H$2:$H$4,0))</f>
        <v>0</v>
      </c>
      <c r="AH46" s="68" t="str" cm="1">
        <f t="array" ref="AH46">IF($C46="","",_xlfn.IFS($AG46=1,L46,$AG46=2,O46,$AG46=3,R46,$AG46=0,""))</f>
        <v/>
      </c>
      <c r="AI46" s="68" t="str" cm="1">
        <f t="array" ref="AI46">IF($C46="","",_xlfn.IFS($AG46=1,M46,$AG46=2,P46,$AG46=3,S46,$AG46=0,""))</f>
        <v/>
      </c>
      <c r="AJ46" s="15">
        <f t="shared" si="9"/>
        <v>0</v>
      </c>
      <c r="AK46" s="15" t="str">
        <f>IF($T46="","",INDEX(※編集不可※選択項目!$M$2:$M$7,MATCH($AG46&amp;"-"&amp;$AJ46,※編集不可※選択項目!$L$2:$L$7,0)))</f>
        <v/>
      </c>
      <c r="AL46" s="15">
        <f t="shared" si="10"/>
        <v>0</v>
      </c>
      <c r="AM46" s="26">
        <f t="shared" si="11"/>
        <v>0</v>
      </c>
      <c r="AN46" s="26">
        <f t="shared" si="12"/>
        <v>0</v>
      </c>
      <c r="AO46" s="15">
        <f t="shared" si="13"/>
        <v>0</v>
      </c>
      <c r="AP46" s="26" t="str">
        <f t="shared" si="14"/>
        <v/>
      </c>
      <c r="AQ46" s="16">
        <f t="shared" si="1"/>
        <v>0</v>
      </c>
      <c r="AR46" s="16">
        <f t="shared" si="15"/>
        <v>0</v>
      </c>
    </row>
    <row r="48" spans="1:44" x14ac:dyDescent="0.2">
      <c r="AL48" s="119">
        <f>SUM(AL10,AL12:AL46)</f>
        <v>1</v>
      </c>
      <c r="AM48" s="119">
        <f>SUM(AM12:AM46)</f>
        <v>0</v>
      </c>
      <c r="AN48" s="119">
        <f>SUM(AN12:AN46)</f>
        <v>0</v>
      </c>
      <c r="AO48" s="119">
        <f>SUM(AO12:AO46)</f>
        <v>0</v>
      </c>
      <c r="AP48" s="119"/>
      <c r="AQ48" s="119">
        <f>IF(COUNTIF(AQ12:AQ46,"&gt;=2"),2,1)</f>
        <v>2</v>
      </c>
      <c r="AR48" s="119">
        <f>SUM(AR12:AR46)</f>
        <v>1</v>
      </c>
    </row>
    <row r="49" spans="41:41" x14ac:dyDescent="0.2">
      <c r="AO49" s="119">
        <f>SUM(AL48:AO48)</f>
        <v>1</v>
      </c>
    </row>
  </sheetData>
  <sheetProtection algorithmName="SHA-512" hashValue="aDaJGO687AfUSI2PVfQRgv25aqoJil80JWpZRR6GYCMmHnBW4KBvsoEznzQ7tG14jo6Jv+0r6BGl/GDWGsrsVw==" saltValue="ts17CtxbzBKWCXgMvNEotQ==" spinCount="100000" sheet="1" objects="1" scenarios="1" selectLockedCells="1" selectUnlockedCells="1"/>
  <autoFilter ref="A10:AR10" xr:uid="{30B182FE-D719-4EC9-A900-BF97141E2001}"/>
  <dataConsolidate/>
  <mergeCells count="34">
    <mergeCell ref="A4:E4"/>
    <mergeCell ref="A2:B2"/>
    <mergeCell ref="C2:D2"/>
    <mergeCell ref="F2:G2"/>
    <mergeCell ref="A1:B1"/>
    <mergeCell ref="C1:G1"/>
    <mergeCell ref="K2:L2"/>
    <mergeCell ref="K3:L3"/>
    <mergeCell ref="A3:B3"/>
    <mergeCell ref="C3:E3"/>
    <mergeCell ref="K4:L4"/>
    <mergeCell ref="X9:X10"/>
    <mergeCell ref="H9:H10"/>
    <mergeCell ref="I9:I10"/>
    <mergeCell ref="J9:J10"/>
    <mergeCell ref="K9:M9"/>
    <mergeCell ref="A9:A10"/>
    <mergeCell ref="B9:B10"/>
    <mergeCell ref="C9:C10"/>
    <mergeCell ref="D9:D10"/>
    <mergeCell ref="E9:E10"/>
    <mergeCell ref="Y9:Y10"/>
    <mergeCell ref="Z9:Z10"/>
    <mergeCell ref="AA9:AA10"/>
    <mergeCell ref="AC9:AE9"/>
    <mergeCell ref="F9:F10"/>
    <mergeCell ref="G9:G10"/>
    <mergeCell ref="W9:W10"/>
    <mergeCell ref="N9:P9"/>
    <mergeCell ref="Q9:S9"/>
    <mergeCell ref="T9:T10"/>
    <mergeCell ref="U9:U10"/>
    <mergeCell ref="V9:V10"/>
    <mergeCell ref="AB9:AB10"/>
  </mergeCells>
  <phoneticPr fontId="18"/>
  <conditionalFormatting sqref="C3">
    <cfRule type="expression" dxfId="27" priority="1">
      <formula>AND($G$4&gt;0,C3="")</formula>
    </cfRule>
  </conditionalFormatting>
  <conditionalFormatting sqref="C2:D2 F2 G3">
    <cfRule type="expression" dxfId="26" priority="10">
      <formula>AND($G$4&gt;0,C2="")</formula>
    </cfRule>
  </conditionalFormatting>
  <conditionalFormatting sqref="F12:G46 J12:J46 L12:M46 T12:T46">
    <cfRule type="expression" dxfId="25" priority="13">
      <formula>AND($C12&lt;&gt;"",F12="")</formula>
    </cfRule>
  </conditionalFormatting>
  <conditionalFormatting sqref="G12:G46">
    <cfRule type="expression" dxfId="24" priority="201">
      <formula>$AQ12&gt;=2</formula>
    </cfRule>
  </conditionalFormatting>
  <conditionalFormatting sqref="K2">
    <cfRule type="expression" dxfId="23" priority="17">
      <formula>$AO$49&gt;=1</formula>
    </cfRule>
  </conditionalFormatting>
  <conditionalFormatting sqref="K3">
    <cfRule type="expression" dxfId="22" priority="18">
      <formula>$AQ$48=2</formula>
    </cfRule>
  </conditionalFormatting>
  <conditionalFormatting sqref="K4">
    <cfRule type="expression" dxfId="21" priority="196">
      <formula>$AR$48&gt;=1</formula>
    </cfRule>
  </conditionalFormatting>
  <conditionalFormatting sqref="O12:P46">
    <cfRule type="expression" dxfId="20" priority="2">
      <formula>$T12&lt;&gt;"夏期"</formula>
    </cfRule>
    <cfRule type="expression" dxfId="19" priority="14">
      <formula>AND($T12="夏期",O12="")</formula>
    </cfRule>
  </conditionalFormatting>
  <conditionalFormatting sqref="R12:S46">
    <cfRule type="expression" dxfId="18" priority="3">
      <formula>$T12&lt;&gt;"冬期"</formula>
    </cfRule>
    <cfRule type="expression" dxfId="17" priority="15">
      <formula>AND($T12="冬期",R12="")</formula>
    </cfRule>
  </conditionalFormatting>
  <conditionalFormatting sqref="V12:V46">
    <cfRule type="expression" dxfId="16" priority="197">
      <formula>$AR12=1</formula>
    </cfRule>
  </conditionalFormatting>
  <conditionalFormatting sqref="X12:X46">
    <cfRule type="expression" dxfId="15" priority="5">
      <formula>COUNTIF($G12,"*■*")=0</formula>
    </cfRule>
    <cfRule type="expression" dxfId="14" priority="16">
      <formula>$AO12=1</formula>
    </cfRule>
  </conditionalFormatting>
  <dataValidations xWindow="780" yWindow="655" count="25">
    <dataValidation allowBlank="1" showInputMessage="1" sqref="W9:AE9" xr:uid="{C467A4AA-A49E-43F7-B618-174CF16E96A9}"/>
    <dataValidation allowBlank="1" showErrorMessage="1" sqref="K47:L1048576 H12:I46" xr:uid="{BB3F56E4-ED54-445B-87DF-640550C9244E}"/>
    <dataValidation type="textLength" operator="lessThanOrEqual" allowBlank="1" showErrorMessage="1" error="50字以内で入力してください。" prompt="50字以内で入力してください。" sqref="C2:D2" xr:uid="{39B2D045-D75E-4F90-8714-3C542A259A5F}">
      <formula1>50</formula1>
    </dataValidation>
    <dataValidation imeMode="fullKatakana" operator="lessThanOrEqual" allowBlank="1" showInputMessage="1" showErrorMessage="1" sqref="E2" xr:uid="{9431B5E2-76CB-45AA-A7CA-E363256E36F2}"/>
    <dataValidation type="date" imeMode="disabled" operator="greaterThanOrEqual" allowBlank="1" showInputMessage="1" showErrorMessage="1" errorTitle="無効な入力" error="SIIへの申請日を半角数字で下記の例に倣って入力してください。_x000a_（例）2021/3/1" prompt="SIIへの申請日を半角数字で下記の例に倣って入力してください。_x000a_（例）2021/3/1" sqref="X3" xr:uid="{D5C9E4D1-EB4B-47C6-A257-DA924E20BAC3}">
      <formula1>44256</formula1>
    </dataValidation>
    <dataValidation type="textLength" imeMode="fullKatakana" operator="lessThanOrEqual" allowBlank="1" showInputMessage="1" showErrorMessage="1" error="全角カタカナで入力してください。_x000a_法人格は不要です。" prompt="全角カタカナで入力してください。_x000a_法人格は不要です。" sqref="X2" xr:uid="{653F8151-2139-4075-AB71-5C80DE74CCF3}">
      <formula1>40</formula1>
    </dataValidation>
    <dataValidation type="textLength" operator="lessThanOrEqual" allowBlank="1" showErrorMessage="1" error="200文字以下で入力してください。" sqref="X11" xr:uid="{C4E75556-82CC-427B-89B0-117B9622CBC0}">
      <formula1>200</formula1>
    </dataValidation>
    <dataValidation type="textLength" imeMode="fullKatakana" operator="lessThanOrEqual" allowBlank="1" showErrorMessage="1" error="全角カタカナで入力してください。_x000a_法人格は不要です。" prompt="全角カタカナで入力してください。_x000a_法人格は不要です。" sqref="F2:G2" xr:uid="{01C9BDA9-535A-435B-882A-2AA704EB00EC}">
      <formula1>255</formula1>
    </dataValidation>
    <dataValidation type="textLength" operator="lessThanOrEqual" allowBlank="1" showInputMessage="1" showErrorMessage="1" errorTitle="無効な入力" error="40文字以下で入力してください。" sqref="Y11:Y46" xr:uid="{1C229EAA-3407-4ACF-A1F6-2680E7C061DD}">
      <formula1>40</formula1>
    </dataValidation>
    <dataValidation type="custom" allowBlank="1" showInputMessage="1" showErrorMessage="1" errorTitle="無効な入力" error="整数で値を入力して下さい。" sqref="W11:W46" xr:uid="{49ED3BF9-4FBC-49C3-8A6E-A0EC93BF1C83}">
      <formula1>W11=INT(W11)</formula1>
    </dataValidation>
    <dataValidation type="whole" allowBlank="1" showErrorMessage="1" errorTitle="無効な入力" error="60(℃)以上、4桁以内の数値を入力してください。" prompt="60(℃)以上、4文字以内の数値を入力してください。" sqref="J12:J46" xr:uid="{AA7D92CD-1E08-4658-AC16-AF7328C5C163}">
      <formula1>60</formula1>
      <formula2>9999</formula2>
    </dataValidation>
    <dataValidation type="textLength" operator="lessThanOrEqual" allowBlank="1" showInputMessage="1" showErrorMessage="1" errorTitle="無効な入力" error="40字以内で入力してください。" sqref="F12:F46" xr:uid="{B0AA0E10-ACF6-4FB9-A69F-76BD8B7CBC6A}">
      <formula1>40</formula1>
    </dataValidation>
    <dataValidation type="textLength" operator="lessThanOrEqual" allowBlank="1" showErrorMessage="1" errorTitle="無効な入力" error="200字以内で入力してください。" prompt="200字以内で入力してください。" sqref="X12:X46" xr:uid="{D876EE97-3A07-4591-B654-C604CBDB6DBD}">
      <formula1>200</formula1>
    </dataValidation>
    <dataValidation type="whole" operator="lessThanOrEqual" allowBlank="1" showErrorMessage="1" error="200文字以下で入力してください。" sqref="X12:X46" xr:uid="{43BA6920-CE2F-402B-8ADF-E7154ADA42A2}">
      <formula1>200</formula1>
    </dataValidation>
    <dataValidation type="list" allowBlank="1" showInputMessage="1" showErrorMessage="1" sqref="Z12:Z46" xr:uid="{3AF16E46-216C-4E80-B085-7E69208601EF}">
      <formula1>"そのまま,移動,自由記入"</formula1>
    </dataValidation>
    <dataValidation type="list" allowBlank="1" showInputMessage="1" showErrorMessage="1" sqref="AD11:AD46" xr:uid="{FF4904F8-D725-420A-8132-38EADE4B13E7}">
      <formula1>"OK,NG"</formula1>
    </dataValidation>
    <dataValidation type="list" allowBlank="1" showInputMessage="1" showErrorMessage="1" sqref="AC11:AC46" xr:uid="{9EA785BA-1A4B-4AE7-B9C5-ECBF186DD125}">
      <formula1>"✓"</formula1>
    </dataValidation>
    <dataValidation type="custom" operator="lessThanOrEqual" allowBlank="1" showInputMessage="1" showErrorMessage="1" errorTitle="無効な入力" error="小数点第二位までの数値を入力してください。" prompt="小数点第二位までの数値を入力してください。" sqref="S11:S46" xr:uid="{4CAF9D2D-902F-4521-BCC8-5A0CC69BB3BD}">
      <formula1>$S11*100=INT($S11*100)</formula1>
    </dataValidation>
    <dataValidation type="custom" operator="lessThanOrEqual" allowBlank="1" showInputMessage="1" showErrorMessage="1" errorTitle="無効な入力" error="小数点第二位までの数値を入力してください。" prompt="小数点第二位までの数値を入力してください。" sqref="R11:R46" xr:uid="{74B91811-6B53-4610-8C26-31A222EB12BE}">
      <formula1>$R11*100=INT($R11*100)</formula1>
    </dataValidation>
    <dataValidation type="custom" operator="lessThanOrEqual" allowBlank="1" showInputMessage="1" showErrorMessage="1" errorTitle="無効な入力" error="小数点第二位までの数値を入力してください。" prompt="小数点第二位までの数値を入力してください。" sqref="P11:P46" xr:uid="{7B365692-2E10-4018-9F61-375197EAD37C}">
      <formula1>$P11*100=INT($P11*100)</formula1>
    </dataValidation>
    <dataValidation type="custom" operator="lessThanOrEqual" allowBlank="1" showInputMessage="1" showErrorMessage="1" errorTitle="無効な入力" error="小数点第二位までの数値を入力してください。" prompt="小数点第二位までの数値を入力してください。" sqref="O11:O46" xr:uid="{D732E7C5-F8AB-4B87-97F7-AFE53FB36C2F}">
      <formula1>$O11*100=INT($O11*100)</formula1>
    </dataValidation>
    <dataValidation type="custom" operator="lessThanOrEqual" allowBlank="1" showErrorMessage="1" errorTitle="無効な入力" error="小数点第二位までの数値を入力してください。" prompt="小数点第二位までの数値を入力してください。" sqref="M12:M46" xr:uid="{AA1311B5-3A75-40BE-B50A-B02F7E0679D0}">
      <formula1>$M12*100=INT($M12*100)</formula1>
    </dataValidation>
    <dataValidation type="custom" operator="lessThanOrEqual" allowBlank="1" showErrorMessage="1" errorTitle="無効な入力" error="小数点第二位までの数値を入力してください。" prompt="小数点第二位までの数値を入力してください。" sqref="L12:L46" xr:uid="{E91CA680-9D43-4C5C-A5DE-E42E2AD012FD}">
      <formula1>$L12*100=INT($L12*100)</formula1>
    </dataValidation>
    <dataValidation type="textLength" operator="lessThanOrEqual" allowBlank="1" showInputMessage="1" showErrorMessage="1" errorTitle="無効な入力" error="50字以内で入力してください。" sqref="G12:G46" xr:uid="{1D09D755-1468-4FB0-A676-267631AB46FD}">
      <formula1>50</formula1>
    </dataValidation>
    <dataValidation type="list" allowBlank="1" showInputMessage="1" showErrorMessage="1" sqref="C3:E3" xr:uid="{17E4C62B-E598-4A78-8D48-AE9378D3436D}">
      <formula1>"あり,なし"</formula1>
    </dataValidation>
  </dataValidations>
  <pageMargins left="0.23622047244094491" right="0.23622047244094491" top="0.74803149606299213" bottom="0.74803149606299213" header="0.31496062992125984" footer="0.31496062992125984"/>
  <pageSetup paperSize="8" scale="22" fitToHeight="0" orientation="landscape" r:id="rId1"/>
  <headerFooter>
    <oddHeader>&amp;R&amp;20&amp;F</oddHeader>
    <oddFooter>&amp;C&amp;28&amp;P/&amp;N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780" yWindow="655" count="3">
        <x14:dataValidation type="list" allowBlank="1" showInputMessage="1" showErrorMessage="1" xr:uid="{A6001370-CB9F-4F63-AADC-1CAD3AF88E02}">
          <x14:formula1>
            <xm:f>※編集不可※選択項目!$B$2</xm:f>
          </x14:formula1>
          <xm:sqref>C12:C46</xm:sqref>
        </x14:dataValidation>
        <x14:dataValidation type="list" operator="lessThanOrEqual" allowBlank="1" showInputMessage="1" showErrorMessage="1" error="5字以内で入力してください。" prompt="5字以内で入力してください。" xr:uid="{76001B9F-EDAD-4E7B-9258-F9341B911808}">
          <x14:formula1>
            <xm:f>※編集不可※選択項目!$H$2:$H$4</xm:f>
          </x14:formula1>
          <xm:sqref>T12:T46</xm:sqref>
        </x14:dataValidation>
        <x14:dataValidation type="list" allowBlank="1" showInputMessage="1" showErrorMessage="1" xr:uid="{B8C74373-F5DC-46BB-BA44-FDBF25926974}">
          <x14:formula1>
            <xm:f>※編集不可※選択項目!$H$2:$H$4</xm:f>
          </x14:formula1>
          <xm:sqref>T12:T46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84E2D-849B-41CF-83B3-A359CF1C7A35}">
  <sheetPr>
    <pageSetUpPr fitToPage="1"/>
  </sheetPr>
  <dimension ref="A1:AS64"/>
  <sheetViews>
    <sheetView view="pageBreakPreview" zoomScale="55" zoomScaleNormal="55" zoomScaleSheetLayoutView="55" zoomScalePageLayoutView="55" workbookViewId="0">
      <selection sqref="A1:B1"/>
    </sheetView>
  </sheetViews>
  <sheetFormatPr defaultColWidth="9" defaultRowHeight="16.2" outlineLevelCol="1" x14ac:dyDescent="0.2"/>
  <cols>
    <col min="1" max="1" width="12.44140625" style="71" customWidth="1"/>
    <col min="2" max="2" width="37.5546875" style="71" customWidth="1"/>
    <col min="3" max="5" width="37.5546875" style="1" customWidth="1"/>
    <col min="6" max="7" width="46.6640625" style="158" customWidth="1"/>
    <col min="8" max="8" width="30.6640625" style="1" customWidth="1"/>
    <col min="9" max="9" width="54.88671875" style="1" bestFit="1" customWidth="1"/>
    <col min="10" max="10" width="25.6640625" style="1" customWidth="1"/>
    <col min="11" max="11" width="50.6640625" style="1" customWidth="1"/>
    <col min="12" max="13" width="35.21875" style="1" customWidth="1"/>
    <col min="14" max="14" width="50.6640625" style="1" customWidth="1"/>
    <col min="15" max="16" width="35.21875" style="1" customWidth="1"/>
    <col min="17" max="17" width="50.6640625" style="1" customWidth="1"/>
    <col min="18" max="19" width="35.21875" style="1" customWidth="1"/>
    <col min="20" max="21" width="25.6640625" style="1" customWidth="1"/>
    <col min="22" max="22" width="25.6640625" customWidth="1"/>
    <col min="23" max="23" width="31.6640625" style="52" customWidth="1"/>
    <col min="24" max="24" width="70.6640625" style="1" customWidth="1"/>
    <col min="25" max="25" width="39.44140625" style="52" customWidth="1"/>
    <col min="26" max="26" width="12" style="52" hidden="1" customWidth="1" outlineLevel="1"/>
    <col min="27" max="27" width="23.77734375" style="52" hidden="1" customWidth="1" outlineLevel="1"/>
    <col min="28" max="28" width="17.77734375" style="52" hidden="1" customWidth="1" outlineLevel="1"/>
    <col min="29" max="30" width="12.44140625" style="52" hidden="1" customWidth="1" outlineLevel="1"/>
    <col min="31" max="31" width="23.33203125" style="52" hidden="1" customWidth="1" outlineLevel="1"/>
    <col min="32" max="32" width="8.33203125" style="1" hidden="1" customWidth="1" outlineLevel="1"/>
    <col min="33" max="35" width="15.6640625" style="1" hidden="1" customWidth="1" outlineLevel="1"/>
    <col min="36" max="36" width="17.6640625" style="1" hidden="1" customWidth="1" outlineLevel="1"/>
    <col min="37" max="40" width="15.6640625" style="1" hidden="1" customWidth="1" outlineLevel="1"/>
    <col min="41" max="41" width="22.109375" style="1" hidden="1" customWidth="1" outlineLevel="1"/>
    <col min="42" max="42" width="24.44140625" style="1" hidden="1" customWidth="1" outlineLevel="1"/>
    <col min="43" max="43" width="10.109375" style="1" hidden="1" customWidth="1" outlineLevel="1"/>
    <col min="44" max="44" width="11" style="1" hidden="1" customWidth="1" outlineLevel="1"/>
    <col min="45" max="45" width="9" style="1" collapsed="1"/>
    <col min="46" max="16384" width="9" style="1"/>
  </cols>
  <sheetData>
    <row r="1" spans="1:44" ht="36.75" customHeight="1" thickBot="1" x14ac:dyDescent="0.25">
      <c r="A1" s="198" t="s">
        <v>134</v>
      </c>
      <c r="B1" s="199"/>
      <c r="C1" s="199" t="s">
        <v>88</v>
      </c>
      <c r="D1" s="199"/>
      <c r="E1" s="199"/>
      <c r="F1" s="199"/>
      <c r="G1" s="200"/>
      <c r="I1" s="217" t="s">
        <v>13</v>
      </c>
      <c r="J1" s="218"/>
      <c r="K1" s="219"/>
      <c r="L1" s="25"/>
      <c r="M1" s="25"/>
      <c r="N1" s="25"/>
      <c r="O1" s="13"/>
      <c r="T1"/>
      <c r="V1" s="52"/>
      <c r="X1" s="24"/>
      <c r="Z1" s="53"/>
      <c r="AA1" s="53"/>
      <c r="AB1" s="53"/>
      <c r="AC1" s="53"/>
      <c r="AD1" s="53"/>
      <c r="AE1" s="53"/>
      <c r="AF1" s="53"/>
      <c r="AO1" s="79" t="s">
        <v>45</v>
      </c>
      <c r="AP1" s="53">
        <v>46079</v>
      </c>
      <c r="AQ1" s="80" t="s">
        <v>82</v>
      </c>
      <c r="AR1" s="81" t="s">
        <v>99</v>
      </c>
    </row>
    <row r="2" spans="1:44" ht="151.5" customHeight="1" x14ac:dyDescent="0.2">
      <c r="A2" s="209" t="s">
        <v>17</v>
      </c>
      <c r="B2" s="210"/>
      <c r="C2" s="213"/>
      <c r="D2" s="214"/>
      <c r="E2" s="54" t="s">
        <v>24</v>
      </c>
      <c r="F2" s="215"/>
      <c r="G2" s="216"/>
      <c r="I2" s="43" t="s">
        <v>11</v>
      </c>
      <c r="J2" s="220" t="s">
        <v>73</v>
      </c>
      <c r="K2" s="221"/>
      <c r="L2" s="24"/>
      <c r="M2" s="24"/>
      <c r="N2" s="24"/>
      <c r="O2" s="24"/>
      <c r="P2" s="55"/>
      <c r="Q2" s="56"/>
      <c r="R2" s="56"/>
      <c r="S2" s="56"/>
      <c r="T2"/>
      <c r="V2" s="52"/>
      <c r="X2" s="24"/>
      <c r="Z2" s="57"/>
      <c r="AA2" s="57"/>
      <c r="AB2" s="57"/>
      <c r="AC2" s="57"/>
      <c r="AD2" s="57"/>
      <c r="AE2" s="57"/>
    </row>
    <row r="3" spans="1:44" ht="151.5" customHeight="1" x14ac:dyDescent="0.2">
      <c r="A3" s="201" t="s">
        <v>135</v>
      </c>
      <c r="B3" s="202"/>
      <c r="C3" s="233"/>
      <c r="D3" s="234"/>
      <c r="E3" s="235"/>
      <c r="F3" s="58" t="s">
        <v>22</v>
      </c>
      <c r="G3" s="40"/>
      <c r="I3" s="44" t="s">
        <v>12</v>
      </c>
      <c r="J3" s="222" t="s">
        <v>47</v>
      </c>
      <c r="K3" s="223"/>
      <c r="L3" s="24"/>
      <c r="M3" s="24"/>
      <c r="N3" s="24"/>
      <c r="O3" s="24"/>
      <c r="P3" s="56"/>
      <c r="R3" s="56"/>
      <c r="T3"/>
      <c r="V3" s="52"/>
      <c r="X3" s="24"/>
      <c r="Z3" s="57"/>
      <c r="AA3" s="57"/>
      <c r="AB3" s="57"/>
      <c r="AC3" s="57"/>
      <c r="AD3" s="57"/>
      <c r="AE3" s="57"/>
    </row>
    <row r="4" spans="1:44" ht="151.5" customHeight="1" thickBot="1" x14ac:dyDescent="0.25">
      <c r="A4" s="206" t="s">
        <v>137</v>
      </c>
      <c r="B4" s="207"/>
      <c r="C4" s="207"/>
      <c r="D4" s="207"/>
      <c r="E4" s="208"/>
      <c r="F4" s="59" t="s">
        <v>23</v>
      </c>
      <c r="G4" s="59">
        <f>COUNTIF($B$12:$B$61,"産業ヒートポンプ")</f>
        <v>0</v>
      </c>
      <c r="I4" s="45" t="s">
        <v>89</v>
      </c>
      <c r="J4" s="224" t="s">
        <v>48</v>
      </c>
      <c r="K4" s="225"/>
      <c r="L4" s="24"/>
      <c r="M4" s="12"/>
      <c r="N4" s="24"/>
      <c r="O4" s="24"/>
      <c r="P4" s="24"/>
      <c r="Q4" s="55"/>
      <c r="S4" s="56"/>
      <c r="U4"/>
      <c r="V4" s="52"/>
      <c r="X4" s="24"/>
      <c r="Z4" s="60" t="str">
        <f>IF(COUNTIF(Z12:Z61,"✓")=0,"",COUNTIF(Z12:Z61,"✓"))</f>
        <v/>
      </c>
      <c r="AA4" s="60" t="str">
        <f>IF(COUNTIF(AA12:AA61,"✓")=0,"",COUNTIF(AA12:AA61,"✓"))</f>
        <v/>
      </c>
      <c r="AB4" s="60"/>
      <c r="AC4" s="60"/>
      <c r="AD4" s="60"/>
      <c r="AE4" s="60"/>
    </row>
    <row r="5" spans="1:44" s="2" customFormat="1" ht="29.25" customHeight="1" thickBot="1" x14ac:dyDescent="0.25">
      <c r="A5" s="61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/>
      <c r="V5" s="63"/>
      <c r="W5" s="63"/>
      <c r="X5" s="62"/>
      <c r="Y5" s="63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</row>
    <row r="6" spans="1:44" s="156" customFormat="1" ht="36" customHeight="1" x14ac:dyDescent="0.2">
      <c r="A6" s="4" t="s">
        <v>15</v>
      </c>
      <c r="B6" s="124">
        <f>COLUMN()-1</f>
        <v>1</v>
      </c>
      <c r="C6" s="124">
        <f t="shared" ref="C6:Y6" si="0">COLUMN()-1</f>
        <v>2</v>
      </c>
      <c r="D6" s="125">
        <f t="shared" si="0"/>
        <v>3</v>
      </c>
      <c r="E6" s="129">
        <f t="shared" si="0"/>
        <v>4</v>
      </c>
      <c r="F6" s="124">
        <f t="shared" si="0"/>
        <v>5</v>
      </c>
      <c r="G6" s="124">
        <f t="shared" si="0"/>
        <v>6</v>
      </c>
      <c r="H6" s="129">
        <f t="shared" si="0"/>
        <v>7</v>
      </c>
      <c r="I6" s="129">
        <f t="shared" si="0"/>
        <v>8</v>
      </c>
      <c r="J6" s="129">
        <f t="shared" si="0"/>
        <v>9</v>
      </c>
      <c r="K6" s="129">
        <f t="shared" si="0"/>
        <v>10</v>
      </c>
      <c r="L6" s="124">
        <f t="shared" si="0"/>
        <v>11</v>
      </c>
      <c r="M6" s="129">
        <f t="shared" si="0"/>
        <v>12</v>
      </c>
      <c r="N6" s="129">
        <f t="shared" si="0"/>
        <v>13</v>
      </c>
      <c r="O6" s="129">
        <f t="shared" si="0"/>
        <v>14</v>
      </c>
      <c r="P6" s="129">
        <f t="shared" si="0"/>
        <v>15</v>
      </c>
      <c r="Q6" s="129">
        <f t="shared" si="0"/>
        <v>16</v>
      </c>
      <c r="R6" s="129">
        <f t="shared" si="0"/>
        <v>17</v>
      </c>
      <c r="S6" s="129">
        <f t="shared" si="0"/>
        <v>18</v>
      </c>
      <c r="T6" s="129">
        <f t="shared" si="0"/>
        <v>19</v>
      </c>
      <c r="U6" s="129">
        <f t="shared" si="0"/>
        <v>20</v>
      </c>
      <c r="V6" s="129">
        <f t="shared" si="0"/>
        <v>21</v>
      </c>
      <c r="W6" s="132">
        <f t="shared" si="0"/>
        <v>22</v>
      </c>
      <c r="X6" s="129">
        <f t="shared" si="0"/>
        <v>23</v>
      </c>
      <c r="Y6" s="134">
        <f t="shared" si="0"/>
        <v>24</v>
      </c>
      <c r="Z6" s="108"/>
      <c r="AA6" s="72"/>
      <c r="AB6" s="72"/>
      <c r="AC6" s="72"/>
      <c r="AD6" s="72"/>
      <c r="AE6" s="72"/>
      <c r="AF6" s="155"/>
      <c r="AG6" s="155"/>
      <c r="AH6" s="155"/>
      <c r="AI6" s="155"/>
      <c r="AJ6" s="155"/>
      <c r="AK6" s="155"/>
      <c r="AO6" s="155"/>
    </row>
    <row r="7" spans="1:44" s="156" customFormat="1" ht="37.200000000000003" x14ac:dyDescent="0.2">
      <c r="A7" s="5" t="s">
        <v>5</v>
      </c>
      <c r="B7" s="126" t="s">
        <v>6</v>
      </c>
      <c r="C7" s="126" t="s">
        <v>6</v>
      </c>
      <c r="D7" s="127" t="s">
        <v>6</v>
      </c>
      <c r="E7" s="130" t="s">
        <v>63</v>
      </c>
      <c r="F7" s="126" t="s">
        <v>6</v>
      </c>
      <c r="G7" s="126" t="s">
        <v>6</v>
      </c>
      <c r="H7" s="130" t="s">
        <v>7</v>
      </c>
      <c r="I7" s="130" t="s">
        <v>7</v>
      </c>
      <c r="J7" s="130" t="s">
        <v>7</v>
      </c>
      <c r="K7" s="130" t="s">
        <v>7</v>
      </c>
      <c r="L7" s="126" t="s">
        <v>6</v>
      </c>
      <c r="M7" s="130" t="s">
        <v>7</v>
      </c>
      <c r="N7" s="130" t="s">
        <v>7</v>
      </c>
      <c r="O7" s="130" t="s">
        <v>7</v>
      </c>
      <c r="P7" s="130" t="s">
        <v>7</v>
      </c>
      <c r="Q7" s="130" t="s">
        <v>7</v>
      </c>
      <c r="R7" s="130" t="s">
        <v>7</v>
      </c>
      <c r="S7" s="130" t="s">
        <v>7</v>
      </c>
      <c r="T7" s="130" t="s">
        <v>7</v>
      </c>
      <c r="U7" s="130" t="s">
        <v>7</v>
      </c>
      <c r="V7" s="130" t="s">
        <v>7</v>
      </c>
      <c r="W7" s="133" t="s">
        <v>60</v>
      </c>
      <c r="X7" s="130" t="s">
        <v>61</v>
      </c>
      <c r="Y7" s="135" t="s">
        <v>60</v>
      </c>
      <c r="Z7" s="109"/>
      <c r="AA7" s="73"/>
      <c r="AB7" s="73"/>
      <c r="AC7" s="73"/>
      <c r="AD7" s="73"/>
      <c r="AE7" s="73"/>
      <c r="AF7" s="155"/>
      <c r="AG7" s="155"/>
      <c r="AH7" s="155"/>
      <c r="AI7" s="155"/>
      <c r="AJ7" s="155"/>
      <c r="AK7" s="155"/>
      <c r="AL7" s="17"/>
      <c r="AM7" s="17"/>
      <c r="AN7" s="17"/>
      <c r="AO7" s="155"/>
      <c r="AP7" s="17"/>
      <c r="AQ7" s="17"/>
      <c r="AR7" s="17"/>
    </row>
    <row r="8" spans="1:44" s="156" customFormat="1" ht="31.5" customHeight="1" thickBot="1" x14ac:dyDescent="0.25">
      <c r="A8" s="38" t="s">
        <v>21</v>
      </c>
      <c r="B8" s="140" t="s">
        <v>16</v>
      </c>
      <c r="C8" s="136" t="s">
        <v>9</v>
      </c>
      <c r="D8" s="140" t="s">
        <v>16</v>
      </c>
      <c r="E8" s="140" t="s">
        <v>16</v>
      </c>
      <c r="F8" s="136" t="s">
        <v>9</v>
      </c>
      <c r="G8" s="136" t="s">
        <v>9</v>
      </c>
      <c r="H8" s="140" t="s">
        <v>16</v>
      </c>
      <c r="I8" s="140" t="s">
        <v>16</v>
      </c>
      <c r="J8" s="136" t="s">
        <v>9</v>
      </c>
      <c r="K8" s="140" t="s">
        <v>16</v>
      </c>
      <c r="L8" s="136" t="s">
        <v>9</v>
      </c>
      <c r="M8" s="136" t="s">
        <v>9</v>
      </c>
      <c r="N8" s="140" t="s">
        <v>16</v>
      </c>
      <c r="O8" s="136" t="s">
        <v>90</v>
      </c>
      <c r="P8" s="136" t="s">
        <v>90</v>
      </c>
      <c r="Q8" s="140" t="s">
        <v>16</v>
      </c>
      <c r="R8" s="136" t="s">
        <v>90</v>
      </c>
      <c r="S8" s="136" t="s">
        <v>90</v>
      </c>
      <c r="T8" s="136" t="s">
        <v>9</v>
      </c>
      <c r="U8" s="140" t="s">
        <v>16</v>
      </c>
      <c r="V8" s="140" t="s">
        <v>16</v>
      </c>
      <c r="W8" s="138" t="s">
        <v>10</v>
      </c>
      <c r="X8" s="137" t="s">
        <v>91</v>
      </c>
      <c r="Y8" s="139" t="s">
        <v>10</v>
      </c>
      <c r="Z8" s="110"/>
      <c r="AA8" s="111"/>
      <c r="AB8" s="159"/>
      <c r="AC8" s="72"/>
      <c r="AD8" s="72"/>
      <c r="AE8" s="72"/>
      <c r="AF8" s="155"/>
      <c r="AG8" s="155"/>
      <c r="AH8" s="155"/>
      <c r="AI8" s="155"/>
      <c r="AJ8" s="155"/>
      <c r="AL8" s="17"/>
      <c r="AM8" s="17"/>
      <c r="AN8" s="17"/>
      <c r="AO8" s="155"/>
      <c r="AP8" s="17"/>
      <c r="AQ8" s="17"/>
      <c r="AR8" s="17"/>
    </row>
    <row r="9" spans="1:44" s="156" customFormat="1" ht="35.25" customHeight="1" x14ac:dyDescent="0.2">
      <c r="A9" s="183" t="s">
        <v>8</v>
      </c>
      <c r="B9" s="185" t="s">
        <v>19</v>
      </c>
      <c r="C9" s="185" t="s">
        <v>34</v>
      </c>
      <c r="D9" s="172" t="s">
        <v>17</v>
      </c>
      <c r="E9" s="186" t="s">
        <v>33</v>
      </c>
      <c r="F9" s="172" t="s">
        <v>0</v>
      </c>
      <c r="G9" s="172" t="s">
        <v>2</v>
      </c>
      <c r="H9" s="190" t="s">
        <v>54</v>
      </c>
      <c r="I9" s="190" t="s">
        <v>46</v>
      </c>
      <c r="J9" s="192" t="s">
        <v>127</v>
      </c>
      <c r="K9" s="193" t="s">
        <v>41</v>
      </c>
      <c r="L9" s="194"/>
      <c r="M9" s="195"/>
      <c r="N9" s="176" t="s">
        <v>43</v>
      </c>
      <c r="O9" s="177"/>
      <c r="P9" s="177"/>
      <c r="Q9" s="178" t="s">
        <v>44</v>
      </c>
      <c r="R9" s="179"/>
      <c r="S9" s="180"/>
      <c r="T9" s="174" t="s">
        <v>98</v>
      </c>
      <c r="U9" s="174" t="s">
        <v>92</v>
      </c>
      <c r="V9" s="174" t="s">
        <v>93</v>
      </c>
      <c r="W9" s="174" t="s">
        <v>94</v>
      </c>
      <c r="X9" s="190" t="s">
        <v>62</v>
      </c>
      <c r="Y9" s="163" t="s">
        <v>1</v>
      </c>
      <c r="Z9" s="165" t="s">
        <v>102</v>
      </c>
      <c r="AA9" s="167" t="s">
        <v>103</v>
      </c>
      <c r="AB9" s="181" t="s">
        <v>138</v>
      </c>
      <c r="AC9" s="169" t="s">
        <v>69</v>
      </c>
      <c r="AD9" s="170"/>
      <c r="AE9" s="171"/>
      <c r="AF9" s="155"/>
      <c r="AG9" s="155"/>
      <c r="AH9" s="155"/>
      <c r="AI9" s="155"/>
      <c r="AJ9" s="155"/>
      <c r="AL9" s="14" t="s">
        <v>104</v>
      </c>
      <c r="AM9" s="17"/>
      <c r="AN9" s="17"/>
      <c r="AP9" s="17"/>
      <c r="AQ9" s="17"/>
      <c r="AR9" s="17"/>
    </row>
    <row r="10" spans="1:44" s="156" customFormat="1" ht="46.5" customHeight="1" x14ac:dyDescent="0.2">
      <c r="A10" s="184"/>
      <c r="B10" s="173"/>
      <c r="C10" s="173"/>
      <c r="D10" s="173"/>
      <c r="E10" s="187"/>
      <c r="F10" s="173"/>
      <c r="G10" s="173"/>
      <c r="H10" s="191"/>
      <c r="I10" s="191"/>
      <c r="J10" s="191"/>
      <c r="K10" s="131" t="s">
        <v>40</v>
      </c>
      <c r="L10" s="128" t="s">
        <v>97</v>
      </c>
      <c r="M10" s="147" t="s">
        <v>96</v>
      </c>
      <c r="N10" s="131" t="s">
        <v>40</v>
      </c>
      <c r="O10" s="147" t="s">
        <v>97</v>
      </c>
      <c r="P10" s="147" t="s">
        <v>96</v>
      </c>
      <c r="Q10" s="131" t="s">
        <v>42</v>
      </c>
      <c r="R10" s="147" t="s">
        <v>97</v>
      </c>
      <c r="S10" s="147" t="s">
        <v>96</v>
      </c>
      <c r="T10" s="175"/>
      <c r="U10" s="175"/>
      <c r="V10" s="175"/>
      <c r="W10" s="175"/>
      <c r="X10" s="191"/>
      <c r="Y10" s="164"/>
      <c r="Z10" s="166"/>
      <c r="AA10" s="168"/>
      <c r="AB10" s="182"/>
      <c r="AC10" s="120" t="s">
        <v>70</v>
      </c>
      <c r="AD10" s="74" t="s">
        <v>71</v>
      </c>
      <c r="AE10" s="121" t="s">
        <v>1</v>
      </c>
      <c r="AF10" s="155"/>
      <c r="AG10" s="155"/>
      <c r="AH10" s="155"/>
      <c r="AI10" s="155"/>
      <c r="AJ10" s="155"/>
      <c r="AK10" s="155"/>
      <c r="AL10" s="15">
        <f>IF(AND($G$4&gt;0,OR($C$2="",$F$2="",$G$3="",$C$3="")),1,0)</f>
        <v>0</v>
      </c>
      <c r="AM10" s="157"/>
      <c r="AN10" s="157"/>
      <c r="AP10" s="157" t="s">
        <v>130</v>
      </c>
      <c r="AQ10" s="157"/>
      <c r="AR10" s="157"/>
    </row>
    <row r="11" spans="1:44" s="156" customFormat="1" ht="45" customHeight="1" x14ac:dyDescent="0.2">
      <c r="A11" s="6" t="s">
        <v>4</v>
      </c>
      <c r="B11" s="35" t="s">
        <v>74</v>
      </c>
      <c r="C11" s="141" t="s">
        <v>59</v>
      </c>
      <c r="D11" s="36" t="s">
        <v>81</v>
      </c>
      <c r="E11" s="36" t="s">
        <v>80</v>
      </c>
      <c r="F11" s="142" t="s">
        <v>20</v>
      </c>
      <c r="G11" s="142" t="s">
        <v>123</v>
      </c>
      <c r="H11" s="36" t="str">
        <f>IF($C11="","",※編集不可※選択項目!$C$2)</f>
        <v>空気熱源／循環式</v>
      </c>
      <c r="I11" s="93" t="str">
        <f>IF($C11="","",※編集不可※選択項目!$D$2)</f>
        <v>温水出口温度：60℃～65℃
（ΔT：温水入出口温度差）：3℃～7℃</v>
      </c>
      <c r="J11" s="143">
        <v>100</v>
      </c>
      <c r="K11" s="93" t="str">
        <f>IF($C11="","",※編集不可※選択項目!$E$2)</f>
        <v>外気温度 乾球温度：16℃DB
湿球温度：12℃WB</v>
      </c>
      <c r="L11" s="144">
        <v>30.55</v>
      </c>
      <c r="M11" s="144">
        <v>9.61</v>
      </c>
      <c r="N11" s="93" t="str">
        <f>IF($C11="","",※編集不可※選択項目!$F$2)</f>
        <v>外気温度 乾球温度：25℃DB
湿球温度：21℃WB</v>
      </c>
      <c r="O11" s="36"/>
      <c r="P11" s="36"/>
      <c r="Q11" s="93" t="str">
        <f>IF($C11="","",※編集不可※選択項目!$G$2)</f>
        <v>外気温度 乾球温度：7℃DB
湿球温度：6℃WB</v>
      </c>
      <c r="R11" s="36"/>
      <c r="S11" s="36"/>
      <c r="T11" s="144" t="s">
        <v>49</v>
      </c>
      <c r="U11" s="22">
        <v>3.09</v>
      </c>
      <c r="V11" s="34">
        <v>3.17</v>
      </c>
      <c r="W11" s="145">
        <v>1555</v>
      </c>
      <c r="X11" s="142" t="s">
        <v>128</v>
      </c>
      <c r="Y11" s="153"/>
      <c r="Z11" s="114"/>
      <c r="AA11" s="64"/>
      <c r="AB11" s="160"/>
      <c r="AC11" s="115"/>
      <c r="AD11" s="116"/>
      <c r="AE11" s="117"/>
      <c r="AF11" s="155"/>
      <c r="AG11" s="14" t="s">
        <v>122</v>
      </c>
      <c r="AH11" s="14" t="s">
        <v>119</v>
      </c>
      <c r="AI11" s="14" t="s">
        <v>120</v>
      </c>
      <c r="AJ11" s="14" t="s">
        <v>121</v>
      </c>
      <c r="AK11" s="14" t="s">
        <v>118</v>
      </c>
      <c r="AL11" s="20" t="s">
        <v>106</v>
      </c>
      <c r="AM11" s="20" t="s">
        <v>107</v>
      </c>
      <c r="AN11" s="20" t="s">
        <v>108</v>
      </c>
      <c r="AO11" s="14" t="s">
        <v>105</v>
      </c>
      <c r="AP11" s="20" t="s">
        <v>101</v>
      </c>
      <c r="AQ11" s="21" t="s">
        <v>14</v>
      </c>
      <c r="AR11" s="21" t="s">
        <v>25</v>
      </c>
    </row>
    <row r="12" spans="1:44" s="156" customFormat="1" ht="45" customHeight="1" x14ac:dyDescent="0.2">
      <c r="A12" s="27">
        <f>ROW()-11</f>
        <v>1</v>
      </c>
      <c r="B12" s="28" t="str">
        <f>IF($C12="","","産業ヒートポンプ")</f>
        <v/>
      </c>
      <c r="C12" s="7"/>
      <c r="D12" s="91" t="str">
        <f>IF($C$2="","",IF($B12&lt;&gt;"",$C$2,""))</f>
        <v/>
      </c>
      <c r="E12" s="91" t="str">
        <f>IF($F$2="","",IF($B12&lt;&gt;"",$F$2,""))</f>
        <v/>
      </c>
      <c r="F12" s="30"/>
      <c r="G12" s="30"/>
      <c r="H12" s="31" t="str">
        <f>IF($C12="","",※編集不可※選択項目!$C$2)</f>
        <v/>
      </c>
      <c r="I12" s="31" t="str">
        <f>IF($C12="","",※編集不可※選択項目!$D$2)</f>
        <v/>
      </c>
      <c r="J12" s="94"/>
      <c r="K12" s="96" t="str">
        <f>IF($C12="","",※編集不可※選択項目!$E$2)</f>
        <v/>
      </c>
      <c r="L12" s="98"/>
      <c r="M12" s="98"/>
      <c r="N12" s="96" t="str">
        <f>IF($C12="","",※編集不可※選択項目!$F$2)</f>
        <v/>
      </c>
      <c r="O12" s="98"/>
      <c r="P12" s="98"/>
      <c r="Q12" s="96" t="str">
        <f>IF($C12="","",※編集不可※選択項目!$G$2)</f>
        <v/>
      </c>
      <c r="R12" s="98"/>
      <c r="S12" s="98"/>
      <c r="T12" s="89"/>
      <c r="U12" s="22" t="str">
        <f>IF($AK12="","",$AK12)</f>
        <v/>
      </c>
      <c r="V12" s="33" t="str">
        <f>IFERROR(IF(OR($AH12="",$AI12=""),"",ROUNDDOWN($AH12/$AI12,2)),"")</f>
        <v/>
      </c>
      <c r="W12" s="100"/>
      <c r="X12" s="8"/>
      <c r="Y12" s="150"/>
      <c r="Z12" s="112"/>
      <c r="AA12" s="67"/>
      <c r="AB12" s="161" t="str">
        <f>IF($B12="","",IF(AND($B12&lt;&gt;"",$C$3="あり"),1,0))</f>
        <v/>
      </c>
      <c r="AC12" s="75"/>
      <c r="AD12" s="76"/>
      <c r="AE12" s="77"/>
      <c r="AF12" s="155"/>
      <c r="AG12" s="15">
        <f>IF($T12="",0,MATCH($T12,※編集不可※選択項目!$H$2:$H$4,0))</f>
        <v>0</v>
      </c>
      <c r="AH12" s="68" t="str" cm="1">
        <f t="array" ref="AH12">IF($C12="","",_xlfn.IFS($AG12=1,L12,$AG12=2,O12,$AG12=3,R12,$AG12=0,""))</f>
        <v/>
      </c>
      <c r="AI12" s="68" t="str" cm="1">
        <f t="array" ref="AI12">IF($C12="","",_xlfn.IFS($AG12=1,M12,$AG12=2,P12,$AG12=3,S12,$AG12=0,""))</f>
        <v/>
      </c>
      <c r="AJ12" s="15">
        <f>IF(AH12="",0,IF(AH12&lt;=10,1,2))</f>
        <v>0</v>
      </c>
      <c r="AK12" s="15" t="str">
        <f>IF($T12="","",INDEX(※編集不可※選択項目!$M$2:$M$7,MATCH($AG12&amp;"-"&amp;$AJ12,※編集不可※選択項目!$L$2:$L$7,0)))</f>
        <v/>
      </c>
      <c r="AL12" s="15">
        <f>IF(AND($C12&lt;&gt;"",OR(F12="",G12="",J12="",L12="",M12="",T12="")),1,0)</f>
        <v>0</v>
      </c>
      <c r="AM12" s="26">
        <f>IF(AND($C12&lt;&gt;"",$AG12=2,OR(O12="",P12="")),1,0)</f>
        <v>0</v>
      </c>
      <c r="AN12" s="26">
        <f>IF(AND($C12&lt;&gt;"",$AG12=3,OR(R12="",S12="")),1,0)</f>
        <v>0</v>
      </c>
      <c r="AO12" s="15">
        <f>IF(AND($G12&lt;&gt;"",COUNTIF($G12,"*■*")&gt;0,$X12=""),1,0)</f>
        <v>0</v>
      </c>
      <c r="AP12" s="26" t="str">
        <f>TEXT(IF(G12="","",G12),"G/標準")</f>
        <v/>
      </c>
      <c r="AQ12" s="16">
        <f>IF(AP12="",0,COUNTIF($AP$12:$AP$61,AP12))</f>
        <v>0</v>
      </c>
      <c r="AR12" s="16">
        <f>IF($U12&gt;$V12,1,0)</f>
        <v>0</v>
      </c>
    </row>
    <row r="13" spans="1:44" s="156" customFormat="1" ht="45" customHeight="1" x14ac:dyDescent="0.2">
      <c r="A13" s="27">
        <f t="shared" ref="A13:A61" si="1">ROW()-11</f>
        <v>2</v>
      </c>
      <c r="B13" s="28" t="str">
        <f t="shared" ref="B13:B61" si="2">IF($C13="","","産業ヒートポンプ")</f>
        <v/>
      </c>
      <c r="C13" s="7"/>
      <c r="D13" s="91" t="str">
        <f t="shared" ref="D13:D61" si="3">IF($C$2="","",IF($B13&lt;&gt;"",$C$2,""))</f>
        <v/>
      </c>
      <c r="E13" s="91" t="str">
        <f t="shared" ref="E13:E61" si="4">IF($F$2="","",IF($B13&lt;&gt;"",$F$2,""))</f>
        <v/>
      </c>
      <c r="F13" s="30"/>
      <c r="G13" s="30"/>
      <c r="H13" s="31" t="str">
        <f>IF($C13="","",※編集不可※選択項目!$C$2)</f>
        <v/>
      </c>
      <c r="I13" s="31" t="str">
        <f>IF($C13="","",※編集不可※選択項目!$D$2)</f>
        <v/>
      </c>
      <c r="J13" s="94"/>
      <c r="K13" s="96" t="str">
        <f>IF($C13="","",※編集不可※選択項目!$E$2)</f>
        <v/>
      </c>
      <c r="L13" s="98"/>
      <c r="M13" s="98"/>
      <c r="N13" s="96" t="str">
        <f>IF($C13="","",※編集不可※選択項目!$F$2)</f>
        <v/>
      </c>
      <c r="O13" s="98"/>
      <c r="P13" s="98"/>
      <c r="Q13" s="96" t="str">
        <f>IF($C13="","",※編集不可※選択項目!$G$2)</f>
        <v/>
      </c>
      <c r="R13" s="98"/>
      <c r="S13" s="98"/>
      <c r="T13" s="89"/>
      <c r="U13" s="22" t="str">
        <f t="shared" ref="U13:U61" si="5">IF($AK13="","",$AK13)</f>
        <v/>
      </c>
      <c r="V13" s="33" t="str">
        <f t="shared" ref="V13:V61" si="6">IFERROR(IF(OR($AH13="",$AI13=""),"",ROUNDDOWN($AH13/$AI13,2)),"")</f>
        <v/>
      </c>
      <c r="W13" s="100"/>
      <c r="X13" s="8"/>
      <c r="Y13" s="150"/>
      <c r="Z13" s="112"/>
      <c r="AA13" s="67"/>
      <c r="AB13" s="161" t="str">
        <f t="shared" ref="AB13:AB61" si="7">IF($B13="","",IF(AND($B13&lt;&gt;"",$C$3="あり"),1,0))</f>
        <v/>
      </c>
      <c r="AC13" s="75"/>
      <c r="AD13" s="76"/>
      <c r="AE13" s="77"/>
      <c r="AF13" s="155"/>
      <c r="AG13" s="15">
        <f>IF($T13="",0,MATCH($T13,※編集不可※選択項目!$H$2:$H$4,0))</f>
        <v>0</v>
      </c>
      <c r="AH13" s="68" t="str" cm="1">
        <f t="array" ref="AH13">IF($C13="","",_xlfn.IFS($AG13=1,L13,$AG13=2,O13,$AG13=3,R13,$AG13=0,""))</f>
        <v/>
      </c>
      <c r="AI13" s="68" t="str" cm="1">
        <f t="array" ref="AI13">IF($C13="","",_xlfn.IFS($AG13=1,M13,$AG13=2,P13,$AG13=3,S13,$AG13=0,""))</f>
        <v/>
      </c>
      <c r="AJ13" s="15">
        <f t="shared" ref="AJ13:AJ61" si="8">IF(AH13="",0,IF(AH13&lt;=10,1,2))</f>
        <v>0</v>
      </c>
      <c r="AK13" s="15" t="str">
        <f>IF($T13="","",INDEX(※編集不可※選択項目!$M$2:$M$7,MATCH($AG13&amp;"-"&amp;$AJ13,※編集不可※選択項目!$L$2:$L$7,0)))</f>
        <v/>
      </c>
      <c r="AL13" s="15">
        <f t="shared" ref="AL13:AL61" si="9">IF(AND($C13&lt;&gt;"",OR(F13="",G13="",J13="",L13="",M13="",T13="")),1,0)</f>
        <v>0</v>
      </c>
      <c r="AM13" s="26">
        <f t="shared" ref="AM13:AM61" si="10">IF(AND($C13&lt;&gt;"",$AG13=2,OR(O13="",P13="")),1,0)</f>
        <v>0</v>
      </c>
      <c r="AN13" s="26">
        <f t="shared" ref="AN13:AN61" si="11">IF(AND($C13&lt;&gt;"",$AG13=3,OR(R13="",S13="")),1,0)</f>
        <v>0</v>
      </c>
      <c r="AO13" s="15">
        <f t="shared" ref="AO13:AO61" si="12">IF(AND($G13&lt;&gt;"",COUNTIF($G13,"*■*")&gt;0,$X13=""),1,0)</f>
        <v>0</v>
      </c>
      <c r="AP13" s="26" t="str">
        <f t="shared" ref="AP13:AP61" si="13">TEXT(IF(G13="","",G13),"G/標準")</f>
        <v/>
      </c>
      <c r="AQ13" s="16">
        <f t="shared" ref="AQ13:AQ61" si="14">IF(AP13="",0,COUNTIF($AP$12:$AP$61,AP13))</f>
        <v>0</v>
      </c>
      <c r="AR13" s="16">
        <f t="shared" ref="AR13:AR61" si="15">IF($U13&gt;$V13,1,0)</f>
        <v>0</v>
      </c>
    </row>
    <row r="14" spans="1:44" s="156" customFormat="1" ht="45" customHeight="1" x14ac:dyDescent="0.2">
      <c r="A14" s="27">
        <f t="shared" si="1"/>
        <v>3</v>
      </c>
      <c r="B14" s="28" t="str">
        <f t="shared" si="2"/>
        <v/>
      </c>
      <c r="C14" s="7"/>
      <c r="D14" s="91" t="str">
        <f t="shared" si="3"/>
        <v/>
      </c>
      <c r="E14" s="91" t="str">
        <f t="shared" si="4"/>
        <v/>
      </c>
      <c r="F14" s="30"/>
      <c r="G14" s="30"/>
      <c r="H14" s="31" t="str">
        <f>IF($C14="","",※編集不可※選択項目!$C$2)</f>
        <v/>
      </c>
      <c r="I14" s="31" t="str">
        <f>IF($C14="","",※編集不可※選択項目!$D$2)</f>
        <v/>
      </c>
      <c r="J14" s="94"/>
      <c r="K14" s="96" t="str">
        <f>IF($C14="","",※編集不可※選択項目!$E$2)</f>
        <v/>
      </c>
      <c r="L14" s="98"/>
      <c r="M14" s="98"/>
      <c r="N14" s="96" t="str">
        <f>IF($C14="","",※編集不可※選択項目!$F$2)</f>
        <v/>
      </c>
      <c r="O14" s="98"/>
      <c r="P14" s="98"/>
      <c r="Q14" s="96" t="str">
        <f>IF($C14="","",※編集不可※選択項目!$G$2)</f>
        <v/>
      </c>
      <c r="R14" s="98"/>
      <c r="S14" s="98"/>
      <c r="T14" s="89"/>
      <c r="U14" s="22" t="str">
        <f t="shared" si="5"/>
        <v/>
      </c>
      <c r="V14" s="33" t="str">
        <f t="shared" si="6"/>
        <v/>
      </c>
      <c r="W14" s="100"/>
      <c r="X14" s="8"/>
      <c r="Y14" s="150"/>
      <c r="Z14" s="112"/>
      <c r="AA14" s="67"/>
      <c r="AB14" s="161" t="str">
        <f t="shared" si="7"/>
        <v/>
      </c>
      <c r="AC14" s="75"/>
      <c r="AD14" s="76"/>
      <c r="AE14" s="77"/>
      <c r="AF14" s="155"/>
      <c r="AG14" s="15">
        <f>IF($T14="",0,MATCH($T14,※編集不可※選択項目!$H$2:$H$4,0))</f>
        <v>0</v>
      </c>
      <c r="AH14" s="68" t="str" cm="1">
        <f t="array" ref="AH14">IF($C14="","",_xlfn.IFS($AG14=1,L14,$AG14=2,O14,$AG14=3,R14,$AG14=0,""))</f>
        <v/>
      </c>
      <c r="AI14" s="68" t="str" cm="1">
        <f t="array" ref="AI14">IF($C14="","",_xlfn.IFS($AG14=1,M14,$AG14=2,P14,$AG14=3,S14,$AG14=0,""))</f>
        <v/>
      </c>
      <c r="AJ14" s="15">
        <f t="shared" si="8"/>
        <v>0</v>
      </c>
      <c r="AK14" s="15" t="str">
        <f>IF($T14="","",INDEX(※編集不可※選択項目!$M$2:$M$7,MATCH($AG14&amp;"-"&amp;$AJ14,※編集不可※選択項目!$L$2:$L$7,0)))</f>
        <v/>
      </c>
      <c r="AL14" s="15">
        <f t="shared" si="9"/>
        <v>0</v>
      </c>
      <c r="AM14" s="26">
        <f t="shared" si="10"/>
        <v>0</v>
      </c>
      <c r="AN14" s="26">
        <f t="shared" si="11"/>
        <v>0</v>
      </c>
      <c r="AO14" s="15">
        <f t="shared" si="12"/>
        <v>0</v>
      </c>
      <c r="AP14" s="26" t="str">
        <f t="shared" si="13"/>
        <v/>
      </c>
      <c r="AQ14" s="16">
        <f t="shared" si="14"/>
        <v>0</v>
      </c>
      <c r="AR14" s="16">
        <f t="shared" si="15"/>
        <v>0</v>
      </c>
    </row>
    <row r="15" spans="1:44" s="156" customFormat="1" ht="45" customHeight="1" x14ac:dyDescent="0.2">
      <c r="A15" s="27">
        <f t="shared" si="1"/>
        <v>4</v>
      </c>
      <c r="B15" s="28" t="str">
        <f t="shared" si="2"/>
        <v/>
      </c>
      <c r="C15" s="7"/>
      <c r="D15" s="91" t="str">
        <f t="shared" si="3"/>
        <v/>
      </c>
      <c r="E15" s="91" t="str">
        <f t="shared" si="4"/>
        <v/>
      </c>
      <c r="F15" s="8"/>
      <c r="G15" s="30"/>
      <c r="H15" s="31" t="str">
        <f>IF($C15="","",※編集不可※選択項目!$C$2)</f>
        <v/>
      </c>
      <c r="I15" s="31" t="str">
        <f>IF($C15="","",※編集不可※選択項目!$D$2)</f>
        <v/>
      </c>
      <c r="J15" s="94"/>
      <c r="K15" s="96" t="str">
        <f>IF($C15="","",※編集不可※選択項目!$E$2)</f>
        <v/>
      </c>
      <c r="L15" s="98"/>
      <c r="M15" s="98"/>
      <c r="N15" s="96" t="str">
        <f>IF($C15="","",※編集不可※選択項目!$F$2)</f>
        <v/>
      </c>
      <c r="O15" s="98"/>
      <c r="P15" s="98"/>
      <c r="Q15" s="96" t="str">
        <f>IF($C15="","",※編集不可※選択項目!$G$2)</f>
        <v/>
      </c>
      <c r="R15" s="98"/>
      <c r="S15" s="98"/>
      <c r="T15" s="89"/>
      <c r="U15" s="22" t="str">
        <f t="shared" si="5"/>
        <v/>
      </c>
      <c r="V15" s="33" t="str">
        <f t="shared" si="6"/>
        <v/>
      </c>
      <c r="W15" s="100"/>
      <c r="X15" s="8"/>
      <c r="Y15" s="150"/>
      <c r="Z15" s="112"/>
      <c r="AA15" s="67"/>
      <c r="AB15" s="161" t="str">
        <f t="shared" si="7"/>
        <v/>
      </c>
      <c r="AC15" s="75"/>
      <c r="AD15" s="76"/>
      <c r="AE15" s="77"/>
      <c r="AF15" s="155"/>
      <c r="AG15" s="15">
        <f>IF($T15="",0,MATCH($T15,※編集不可※選択項目!$H$2:$H$4,0))</f>
        <v>0</v>
      </c>
      <c r="AH15" s="68" t="str" cm="1">
        <f t="array" ref="AH15">IF($C15="","",_xlfn.IFS($AG15=1,L15,$AG15=2,O15,$AG15=3,R15,$AG15=0,""))</f>
        <v/>
      </c>
      <c r="AI15" s="68" t="str" cm="1">
        <f t="array" ref="AI15">IF($C15="","",_xlfn.IFS($AG15=1,M15,$AG15=2,P15,$AG15=3,S15,$AG15=0,""))</f>
        <v/>
      </c>
      <c r="AJ15" s="15">
        <f t="shared" si="8"/>
        <v>0</v>
      </c>
      <c r="AK15" s="15" t="str">
        <f>IF($T15="","",INDEX(※編集不可※選択項目!$M$2:$M$7,MATCH($AG15&amp;"-"&amp;$AJ15,※編集不可※選択項目!$L$2:$L$7,0)))</f>
        <v/>
      </c>
      <c r="AL15" s="15">
        <f t="shared" si="9"/>
        <v>0</v>
      </c>
      <c r="AM15" s="26">
        <f t="shared" si="10"/>
        <v>0</v>
      </c>
      <c r="AN15" s="26">
        <f t="shared" si="11"/>
        <v>0</v>
      </c>
      <c r="AO15" s="15">
        <f t="shared" si="12"/>
        <v>0</v>
      </c>
      <c r="AP15" s="26" t="str">
        <f t="shared" si="13"/>
        <v/>
      </c>
      <c r="AQ15" s="16">
        <f t="shared" si="14"/>
        <v>0</v>
      </c>
      <c r="AR15" s="16">
        <f t="shared" si="15"/>
        <v>0</v>
      </c>
    </row>
    <row r="16" spans="1:44" s="156" customFormat="1" ht="45" customHeight="1" x14ac:dyDescent="0.2">
      <c r="A16" s="27">
        <f t="shared" si="1"/>
        <v>5</v>
      </c>
      <c r="B16" s="28" t="str">
        <f t="shared" si="2"/>
        <v/>
      </c>
      <c r="C16" s="7"/>
      <c r="D16" s="91" t="str">
        <f t="shared" si="3"/>
        <v/>
      </c>
      <c r="E16" s="91" t="str">
        <f t="shared" si="4"/>
        <v/>
      </c>
      <c r="F16" s="8"/>
      <c r="G16" s="30"/>
      <c r="H16" s="31" t="str">
        <f>IF($C16="","",※編集不可※選択項目!$C$2)</f>
        <v/>
      </c>
      <c r="I16" s="31" t="str">
        <f>IF($C16="","",※編集不可※選択項目!$D$2)</f>
        <v/>
      </c>
      <c r="J16" s="94"/>
      <c r="K16" s="96" t="str">
        <f>IF($C16="","",※編集不可※選択項目!$E$2)</f>
        <v/>
      </c>
      <c r="L16" s="98"/>
      <c r="M16" s="98"/>
      <c r="N16" s="96" t="str">
        <f>IF($C16="","",※編集不可※選択項目!$F$2)</f>
        <v/>
      </c>
      <c r="O16" s="98"/>
      <c r="P16" s="98"/>
      <c r="Q16" s="96" t="str">
        <f>IF($C16="","",※編集不可※選択項目!$G$2)</f>
        <v/>
      </c>
      <c r="R16" s="98"/>
      <c r="S16" s="98"/>
      <c r="T16" s="89"/>
      <c r="U16" s="22" t="str">
        <f t="shared" si="5"/>
        <v/>
      </c>
      <c r="V16" s="33" t="str">
        <f t="shared" si="6"/>
        <v/>
      </c>
      <c r="W16" s="100"/>
      <c r="X16" s="8"/>
      <c r="Y16" s="150"/>
      <c r="Z16" s="112"/>
      <c r="AA16" s="67"/>
      <c r="AB16" s="161" t="str">
        <f t="shared" si="7"/>
        <v/>
      </c>
      <c r="AC16" s="75"/>
      <c r="AD16" s="76"/>
      <c r="AE16" s="77"/>
      <c r="AF16" s="155"/>
      <c r="AG16" s="15">
        <f>IF($T16="",0,MATCH($T16,※編集不可※選択項目!$H$2:$H$4,0))</f>
        <v>0</v>
      </c>
      <c r="AH16" s="68" t="str" cm="1">
        <f t="array" ref="AH16">IF($C16="","",_xlfn.IFS($AG16=1,L16,$AG16=2,O16,$AG16=3,R16,$AG16=0,""))</f>
        <v/>
      </c>
      <c r="AI16" s="68" t="str" cm="1">
        <f t="array" ref="AI16">IF($C16="","",_xlfn.IFS($AG16=1,M16,$AG16=2,P16,$AG16=3,S16,$AG16=0,""))</f>
        <v/>
      </c>
      <c r="AJ16" s="15">
        <f t="shared" si="8"/>
        <v>0</v>
      </c>
      <c r="AK16" s="15" t="str">
        <f>IF($T16="","",INDEX(※編集不可※選択項目!$M$2:$M$7,MATCH($AG16&amp;"-"&amp;$AJ16,※編集不可※選択項目!$L$2:$L$7,0)))</f>
        <v/>
      </c>
      <c r="AL16" s="15">
        <f t="shared" si="9"/>
        <v>0</v>
      </c>
      <c r="AM16" s="26">
        <f t="shared" si="10"/>
        <v>0</v>
      </c>
      <c r="AN16" s="26">
        <f t="shared" si="11"/>
        <v>0</v>
      </c>
      <c r="AO16" s="15">
        <f t="shared" si="12"/>
        <v>0</v>
      </c>
      <c r="AP16" s="26" t="str">
        <f t="shared" si="13"/>
        <v/>
      </c>
      <c r="AQ16" s="16">
        <f t="shared" si="14"/>
        <v>0</v>
      </c>
      <c r="AR16" s="16">
        <f t="shared" si="15"/>
        <v>0</v>
      </c>
    </row>
    <row r="17" spans="1:44" s="156" customFormat="1" ht="45" customHeight="1" x14ac:dyDescent="0.2">
      <c r="A17" s="27">
        <f t="shared" si="1"/>
        <v>6</v>
      </c>
      <c r="B17" s="28" t="str">
        <f t="shared" si="2"/>
        <v/>
      </c>
      <c r="C17" s="7"/>
      <c r="D17" s="91" t="str">
        <f t="shared" si="3"/>
        <v/>
      </c>
      <c r="E17" s="91" t="str">
        <f t="shared" si="4"/>
        <v/>
      </c>
      <c r="F17" s="8"/>
      <c r="G17" s="30"/>
      <c r="H17" s="31" t="str">
        <f>IF($C17="","",※編集不可※選択項目!$C$2)</f>
        <v/>
      </c>
      <c r="I17" s="31" t="str">
        <f>IF($C17="","",※編集不可※選択項目!$D$2)</f>
        <v/>
      </c>
      <c r="J17" s="94"/>
      <c r="K17" s="96" t="str">
        <f>IF($C17="","",※編集不可※選択項目!$E$2)</f>
        <v/>
      </c>
      <c r="L17" s="98"/>
      <c r="M17" s="98"/>
      <c r="N17" s="96" t="str">
        <f>IF($C17="","",※編集不可※選択項目!$F$2)</f>
        <v/>
      </c>
      <c r="O17" s="98"/>
      <c r="P17" s="98"/>
      <c r="Q17" s="96" t="str">
        <f>IF($C17="","",※編集不可※選択項目!$G$2)</f>
        <v/>
      </c>
      <c r="R17" s="98"/>
      <c r="S17" s="98"/>
      <c r="T17" s="89"/>
      <c r="U17" s="22" t="str">
        <f t="shared" si="5"/>
        <v/>
      </c>
      <c r="V17" s="33" t="str">
        <f t="shared" si="6"/>
        <v/>
      </c>
      <c r="W17" s="100"/>
      <c r="X17" s="8"/>
      <c r="Y17" s="150"/>
      <c r="Z17" s="112"/>
      <c r="AA17" s="67"/>
      <c r="AB17" s="161" t="str">
        <f t="shared" si="7"/>
        <v/>
      </c>
      <c r="AC17" s="75"/>
      <c r="AD17" s="76"/>
      <c r="AE17" s="77"/>
      <c r="AF17" s="155"/>
      <c r="AG17" s="15">
        <f>IF($T17="",0,MATCH($T17,※編集不可※選択項目!$H$2:$H$4,0))</f>
        <v>0</v>
      </c>
      <c r="AH17" s="68" t="str" cm="1">
        <f t="array" ref="AH17">IF($C17="","",_xlfn.IFS($AG17=1,L17,$AG17=2,O17,$AG17=3,R17,$AG17=0,""))</f>
        <v/>
      </c>
      <c r="AI17" s="68" t="str" cm="1">
        <f t="array" ref="AI17">IF($C17="","",_xlfn.IFS($AG17=1,M17,$AG17=2,P17,$AG17=3,S17,$AG17=0,""))</f>
        <v/>
      </c>
      <c r="AJ17" s="15">
        <f t="shared" si="8"/>
        <v>0</v>
      </c>
      <c r="AK17" s="15" t="str">
        <f>IF($T17="","",INDEX(※編集不可※選択項目!$M$2:$M$7,MATCH($AG17&amp;"-"&amp;$AJ17,※編集不可※選択項目!$L$2:$L$7,0)))</f>
        <v/>
      </c>
      <c r="AL17" s="15">
        <f t="shared" si="9"/>
        <v>0</v>
      </c>
      <c r="AM17" s="26">
        <f t="shared" si="10"/>
        <v>0</v>
      </c>
      <c r="AN17" s="26">
        <f t="shared" si="11"/>
        <v>0</v>
      </c>
      <c r="AO17" s="15">
        <f t="shared" si="12"/>
        <v>0</v>
      </c>
      <c r="AP17" s="26" t="str">
        <f t="shared" si="13"/>
        <v/>
      </c>
      <c r="AQ17" s="16">
        <f t="shared" si="14"/>
        <v>0</v>
      </c>
      <c r="AR17" s="16">
        <f t="shared" si="15"/>
        <v>0</v>
      </c>
    </row>
    <row r="18" spans="1:44" s="156" customFormat="1" ht="45" customHeight="1" x14ac:dyDescent="0.2">
      <c r="A18" s="27">
        <f t="shared" si="1"/>
        <v>7</v>
      </c>
      <c r="B18" s="28" t="str">
        <f t="shared" si="2"/>
        <v/>
      </c>
      <c r="C18" s="7"/>
      <c r="D18" s="91" t="str">
        <f t="shared" si="3"/>
        <v/>
      </c>
      <c r="E18" s="91" t="str">
        <f t="shared" si="4"/>
        <v/>
      </c>
      <c r="F18" s="8"/>
      <c r="G18" s="30"/>
      <c r="H18" s="31" t="str">
        <f>IF($C18="","",※編集不可※選択項目!$C$2)</f>
        <v/>
      </c>
      <c r="I18" s="31" t="str">
        <f>IF($C18="","",※編集不可※選択項目!$D$2)</f>
        <v/>
      </c>
      <c r="J18" s="94"/>
      <c r="K18" s="96" t="str">
        <f>IF($C18="","",※編集不可※選択項目!$E$2)</f>
        <v/>
      </c>
      <c r="L18" s="98"/>
      <c r="M18" s="98"/>
      <c r="N18" s="96" t="str">
        <f>IF($C18="","",※編集不可※選択項目!$F$2)</f>
        <v/>
      </c>
      <c r="O18" s="98"/>
      <c r="P18" s="98"/>
      <c r="Q18" s="96" t="str">
        <f>IF($C18="","",※編集不可※選択項目!$G$2)</f>
        <v/>
      </c>
      <c r="R18" s="98"/>
      <c r="S18" s="98"/>
      <c r="T18" s="89"/>
      <c r="U18" s="22" t="str">
        <f t="shared" si="5"/>
        <v/>
      </c>
      <c r="V18" s="33" t="str">
        <f t="shared" si="6"/>
        <v/>
      </c>
      <c r="W18" s="100"/>
      <c r="X18" s="8"/>
      <c r="Y18" s="150"/>
      <c r="Z18" s="112"/>
      <c r="AA18" s="67"/>
      <c r="AB18" s="161" t="str">
        <f t="shared" si="7"/>
        <v/>
      </c>
      <c r="AC18" s="75"/>
      <c r="AD18" s="76"/>
      <c r="AE18" s="77"/>
      <c r="AF18" s="155"/>
      <c r="AG18" s="15">
        <f>IF($T18="",0,MATCH($T18,※編集不可※選択項目!$H$2:$H$4,0))</f>
        <v>0</v>
      </c>
      <c r="AH18" s="68" t="str" cm="1">
        <f t="array" ref="AH18">IF($C18="","",_xlfn.IFS($AG18=1,L18,$AG18=2,O18,$AG18=3,R18,$AG18=0,""))</f>
        <v/>
      </c>
      <c r="AI18" s="68" t="str" cm="1">
        <f t="array" ref="AI18">IF($C18="","",_xlfn.IFS($AG18=1,M18,$AG18=2,P18,$AG18=3,S18,$AG18=0,""))</f>
        <v/>
      </c>
      <c r="AJ18" s="15">
        <f t="shared" si="8"/>
        <v>0</v>
      </c>
      <c r="AK18" s="15" t="str">
        <f>IF($T18="","",INDEX(※編集不可※選択項目!$M$2:$M$7,MATCH($AG18&amp;"-"&amp;$AJ18,※編集不可※選択項目!$L$2:$L$7,0)))</f>
        <v/>
      </c>
      <c r="AL18" s="15">
        <f t="shared" si="9"/>
        <v>0</v>
      </c>
      <c r="AM18" s="26">
        <f t="shared" si="10"/>
        <v>0</v>
      </c>
      <c r="AN18" s="26">
        <f t="shared" si="11"/>
        <v>0</v>
      </c>
      <c r="AO18" s="15">
        <f t="shared" si="12"/>
        <v>0</v>
      </c>
      <c r="AP18" s="26" t="str">
        <f t="shared" si="13"/>
        <v/>
      </c>
      <c r="AQ18" s="16">
        <f t="shared" si="14"/>
        <v>0</v>
      </c>
      <c r="AR18" s="16">
        <f t="shared" si="15"/>
        <v>0</v>
      </c>
    </row>
    <row r="19" spans="1:44" s="156" customFormat="1" ht="45" customHeight="1" x14ac:dyDescent="0.2">
      <c r="A19" s="27">
        <f t="shared" si="1"/>
        <v>8</v>
      </c>
      <c r="B19" s="28" t="str">
        <f t="shared" si="2"/>
        <v/>
      </c>
      <c r="C19" s="7"/>
      <c r="D19" s="91" t="str">
        <f t="shared" si="3"/>
        <v/>
      </c>
      <c r="E19" s="91" t="str">
        <f t="shared" si="4"/>
        <v/>
      </c>
      <c r="F19" s="8"/>
      <c r="G19" s="30"/>
      <c r="H19" s="31" t="str">
        <f>IF($C19="","",※編集不可※選択項目!$C$2)</f>
        <v/>
      </c>
      <c r="I19" s="31" t="str">
        <f>IF($C19="","",※編集不可※選択項目!$D$2)</f>
        <v/>
      </c>
      <c r="J19" s="94"/>
      <c r="K19" s="96" t="str">
        <f>IF($C19="","",※編集不可※選択項目!$E$2)</f>
        <v/>
      </c>
      <c r="L19" s="98"/>
      <c r="M19" s="98"/>
      <c r="N19" s="96" t="str">
        <f>IF($C19="","",※編集不可※選択項目!$F$2)</f>
        <v/>
      </c>
      <c r="O19" s="98"/>
      <c r="P19" s="98"/>
      <c r="Q19" s="96" t="str">
        <f>IF($C19="","",※編集不可※選択項目!$G$2)</f>
        <v/>
      </c>
      <c r="R19" s="98"/>
      <c r="S19" s="98"/>
      <c r="T19" s="89"/>
      <c r="U19" s="22" t="str">
        <f t="shared" si="5"/>
        <v/>
      </c>
      <c r="V19" s="33" t="str">
        <f t="shared" si="6"/>
        <v/>
      </c>
      <c r="W19" s="100"/>
      <c r="X19" s="8"/>
      <c r="Y19" s="150"/>
      <c r="Z19" s="112"/>
      <c r="AA19" s="67"/>
      <c r="AB19" s="161" t="str">
        <f t="shared" si="7"/>
        <v/>
      </c>
      <c r="AC19" s="75"/>
      <c r="AD19" s="76"/>
      <c r="AE19" s="77"/>
      <c r="AF19" s="155"/>
      <c r="AG19" s="15">
        <f>IF($T19="",0,MATCH($T19,※編集不可※選択項目!$H$2:$H$4,0))</f>
        <v>0</v>
      </c>
      <c r="AH19" s="68" t="str" cm="1">
        <f t="array" ref="AH19">IF($C19="","",_xlfn.IFS($AG19=1,L19,$AG19=2,O19,$AG19=3,R19,$AG19=0,""))</f>
        <v/>
      </c>
      <c r="AI19" s="68" t="str" cm="1">
        <f t="array" ref="AI19">IF($C19="","",_xlfn.IFS($AG19=1,M19,$AG19=2,P19,$AG19=3,S19,$AG19=0,""))</f>
        <v/>
      </c>
      <c r="AJ19" s="15">
        <f t="shared" si="8"/>
        <v>0</v>
      </c>
      <c r="AK19" s="15" t="str">
        <f>IF($T19="","",INDEX(※編集不可※選択項目!$M$2:$M$7,MATCH($AG19&amp;"-"&amp;$AJ19,※編集不可※選択項目!$L$2:$L$7,0)))</f>
        <v/>
      </c>
      <c r="AL19" s="15">
        <f t="shared" si="9"/>
        <v>0</v>
      </c>
      <c r="AM19" s="26">
        <f t="shared" si="10"/>
        <v>0</v>
      </c>
      <c r="AN19" s="26">
        <f t="shared" si="11"/>
        <v>0</v>
      </c>
      <c r="AO19" s="15">
        <f t="shared" si="12"/>
        <v>0</v>
      </c>
      <c r="AP19" s="26" t="str">
        <f t="shared" si="13"/>
        <v/>
      </c>
      <c r="AQ19" s="16">
        <f t="shared" si="14"/>
        <v>0</v>
      </c>
      <c r="AR19" s="16">
        <f t="shared" si="15"/>
        <v>0</v>
      </c>
    </row>
    <row r="20" spans="1:44" s="156" customFormat="1" ht="45" customHeight="1" x14ac:dyDescent="0.2">
      <c r="A20" s="27">
        <f t="shared" si="1"/>
        <v>9</v>
      </c>
      <c r="B20" s="28" t="str">
        <f t="shared" si="2"/>
        <v/>
      </c>
      <c r="C20" s="7"/>
      <c r="D20" s="91" t="str">
        <f t="shared" si="3"/>
        <v/>
      </c>
      <c r="E20" s="91" t="str">
        <f t="shared" si="4"/>
        <v/>
      </c>
      <c r="F20" s="8"/>
      <c r="G20" s="30"/>
      <c r="H20" s="31" t="str">
        <f>IF($C20="","",※編集不可※選択項目!$C$2)</f>
        <v/>
      </c>
      <c r="I20" s="31" t="str">
        <f>IF($C20="","",※編集不可※選択項目!$D$2)</f>
        <v/>
      </c>
      <c r="J20" s="94"/>
      <c r="K20" s="96" t="str">
        <f>IF($C20="","",※編集不可※選択項目!$E$2)</f>
        <v/>
      </c>
      <c r="L20" s="98"/>
      <c r="M20" s="98"/>
      <c r="N20" s="96" t="str">
        <f>IF($C20="","",※編集不可※選択項目!$F$2)</f>
        <v/>
      </c>
      <c r="O20" s="98"/>
      <c r="P20" s="98"/>
      <c r="Q20" s="96" t="str">
        <f>IF($C20="","",※編集不可※選択項目!$G$2)</f>
        <v/>
      </c>
      <c r="R20" s="98"/>
      <c r="S20" s="98"/>
      <c r="T20" s="89"/>
      <c r="U20" s="22" t="str">
        <f t="shared" si="5"/>
        <v/>
      </c>
      <c r="V20" s="33" t="str">
        <f t="shared" si="6"/>
        <v/>
      </c>
      <c r="W20" s="100"/>
      <c r="X20" s="8"/>
      <c r="Y20" s="150"/>
      <c r="Z20" s="112"/>
      <c r="AA20" s="67"/>
      <c r="AB20" s="161" t="str">
        <f t="shared" si="7"/>
        <v/>
      </c>
      <c r="AC20" s="75"/>
      <c r="AD20" s="76"/>
      <c r="AE20" s="77"/>
      <c r="AF20" s="155"/>
      <c r="AG20" s="15">
        <f>IF($T20="",0,MATCH($T20,※編集不可※選択項目!$H$2:$H$4,0))</f>
        <v>0</v>
      </c>
      <c r="AH20" s="68" t="str" cm="1">
        <f t="array" ref="AH20">IF($C20="","",_xlfn.IFS($AG20=1,L20,$AG20=2,O20,$AG20=3,R20,$AG20=0,""))</f>
        <v/>
      </c>
      <c r="AI20" s="68" t="str" cm="1">
        <f t="array" ref="AI20">IF($C20="","",_xlfn.IFS($AG20=1,M20,$AG20=2,P20,$AG20=3,S20,$AG20=0,""))</f>
        <v/>
      </c>
      <c r="AJ20" s="15">
        <f t="shared" si="8"/>
        <v>0</v>
      </c>
      <c r="AK20" s="15" t="str">
        <f>IF($T20="","",INDEX(※編集不可※選択項目!$M$2:$M$7,MATCH($AG20&amp;"-"&amp;$AJ20,※編集不可※選択項目!$L$2:$L$7,0)))</f>
        <v/>
      </c>
      <c r="AL20" s="15">
        <f t="shared" si="9"/>
        <v>0</v>
      </c>
      <c r="AM20" s="26">
        <f t="shared" si="10"/>
        <v>0</v>
      </c>
      <c r="AN20" s="26">
        <f t="shared" si="11"/>
        <v>0</v>
      </c>
      <c r="AO20" s="15">
        <f t="shared" si="12"/>
        <v>0</v>
      </c>
      <c r="AP20" s="26" t="str">
        <f t="shared" si="13"/>
        <v/>
      </c>
      <c r="AQ20" s="16">
        <f t="shared" si="14"/>
        <v>0</v>
      </c>
      <c r="AR20" s="16">
        <f t="shared" si="15"/>
        <v>0</v>
      </c>
    </row>
    <row r="21" spans="1:44" s="156" customFormat="1" ht="45" customHeight="1" x14ac:dyDescent="0.2">
      <c r="A21" s="27">
        <f t="shared" si="1"/>
        <v>10</v>
      </c>
      <c r="B21" s="28" t="str">
        <f t="shared" si="2"/>
        <v/>
      </c>
      <c r="C21" s="7"/>
      <c r="D21" s="91" t="str">
        <f t="shared" si="3"/>
        <v/>
      </c>
      <c r="E21" s="91" t="str">
        <f t="shared" si="4"/>
        <v/>
      </c>
      <c r="F21" s="8"/>
      <c r="G21" s="30"/>
      <c r="H21" s="31" t="str">
        <f>IF($C21="","",※編集不可※選択項目!$C$2)</f>
        <v/>
      </c>
      <c r="I21" s="31" t="str">
        <f>IF($C21="","",※編集不可※選択項目!$D$2)</f>
        <v/>
      </c>
      <c r="J21" s="94"/>
      <c r="K21" s="96" t="str">
        <f>IF($C21="","",※編集不可※選択項目!$E$2)</f>
        <v/>
      </c>
      <c r="L21" s="98"/>
      <c r="M21" s="98"/>
      <c r="N21" s="96" t="str">
        <f>IF($C21="","",※編集不可※選択項目!$F$2)</f>
        <v/>
      </c>
      <c r="O21" s="98"/>
      <c r="P21" s="98"/>
      <c r="Q21" s="96" t="str">
        <f>IF($C21="","",※編集不可※選択項目!$G$2)</f>
        <v/>
      </c>
      <c r="R21" s="98"/>
      <c r="S21" s="98"/>
      <c r="T21" s="89"/>
      <c r="U21" s="22" t="str">
        <f t="shared" si="5"/>
        <v/>
      </c>
      <c r="V21" s="33" t="str">
        <f t="shared" si="6"/>
        <v/>
      </c>
      <c r="W21" s="100"/>
      <c r="X21" s="8"/>
      <c r="Y21" s="150"/>
      <c r="Z21" s="112"/>
      <c r="AA21" s="67"/>
      <c r="AB21" s="161" t="str">
        <f t="shared" si="7"/>
        <v/>
      </c>
      <c r="AC21" s="75"/>
      <c r="AD21" s="76"/>
      <c r="AE21" s="77"/>
      <c r="AF21" s="155"/>
      <c r="AG21" s="15">
        <f>IF($T21="",0,MATCH($T21,※編集不可※選択項目!$H$2:$H$4,0))</f>
        <v>0</v>
      </c>
      <c r="AH21" s="68" t="str" cm="1">
        <f t="array" ref="AH21">IF($C21="","",_xlfn.IFS($AG21=1,L21,$AG21=2,O21,$AG21=3,R21,$AG21=0,""))</f>
        <v/>
      </c>
      <c r="AI21" s="68" t="str" cm="1">
        <f t="array" ref="AI21">IF($C21="","",_xlfn.IFS($AG21=1,M21,$AG21=2,P21,$AG21=3,S21,$AG21=0,""))</f>
        <v/>
      </c>
      <c r="AJ21" s="15">
        <f t="shared" si="8"/>
        <v>0</v>
      </c>
      <c r="AK21" s="15" t="str">
        <f>IF($T21="","",INDEX(※編集不可※選択項目!$M$2:$M$7,MATCH($AG21&amp;"-"&amp;$AJ21,※編集不可※選択項目!$L$2:$L$7,0)))</f>
        <v/>
      </c>
      <c r="AL21" s="15">
        <f t="shared" si="9"/>
        <v>0</v>
      </c>
      <c r="AM21" s="26">
        <f t="shared" si="10"/>
        <v>0</v>
      </c>
      <c r="AN21" s="26">
        <f t="shared" si="11"/>
        <v>0</v>
      </c>
      <c r="AO21" s="15">
        <f t="shared" si="12"/>
        <v>0</v>
      </c>
      <c r="AP21" s="26" t="str">
        <f t="shared" si="13"/>
        <v/>
      </c>
      <c r="AQ21" s="16">
        <f t="shared" si="14"/>
        <v>0</v>
      </c>
      <c r="AR21" s="16">
        <f t="shared" si="15"/>
        <v>0</v>
      </c>
    </row>
    <row r="22" spans="1:44" s="156" customFormat="1" ht="45" customHeight="1" x14ac:dyDescent="0.2">
      <c r="A22" s="27">
        <f t="shared" si="1"/>
        <v>11</v>
      </c>
      <c r="B22" s="28" t="str">
        <f t="shared" si="2"/>
        <v/>
      </c>
      <c r="C22" s="7"/>
      <c r="D22" s="91" t="str">
        <f t="shared" si="3"/>
        <v/>
      </c>
      <c r="E22" s="91" t="str">
        <f t="shared" si="4"/>
        <v/>
      </c>
      <c r="F22" s="8"/>
      <c r="G22" s="30"/>
      <c r="H22" s="31" t="str">
        <f>IF($C22="","",※編集不可※選択項目!$C$2)</f>
        <v/>
      </c>
      <c r="I22" s="31" t="str">
        <f>IF($C22="","",※編集不可※選択項目!$D$2)</f>
        <v/>
      </c>
      <c r="J22" s="94"/>
      <c r="K22" s="96" t="str">
        <f>IF($C22="","",※編集不可※選択項目!$E$2)</f>
        <v/>
      </c>
      <c r="L22" s="98"/>
      <c r="M22" s="98"/>
      <c r="N22" s="96" t="str">
        <f>IF($C22="","",※編集不可※選択項目!$F$2)</f>
        <v/>
      </c>
      <c r="O22" s="98"/>
      <c r="P22" s="98"/>
      <c r="Q22" s="96" t="str">
        <f>IF($C22="","",※編集不可※選択項目!$G$2)</f>
        <v/>
      </c>
      <c r="R22" s="98"/>
      <c r="S22" s="98"/>
      <c r="T22" s="89"/>
      <c r="U22" s="22" t="str">
        <f t="shared" si="5"/>
        <v/>
      </c>
      <c r="V22" s="33" t="str">
        <f t="shared" si="6"/>
        <v/>
      </c>
      <c r="W22" s="100"/>
      <c r="X22" s="8"/>
      <c r="Y22" s="150"/>
      <c r="Z22" s="112"/>
      <c r="AA22" s="67"/>
      <c r="AB22" s="161" t="str">
        <f t="shared" si="7"/>
        <v/>
      </c>
      <c r="AC22" s="75"/>
      <c r="AD22" s="76"/>
      <c r="AE22" s="77"/>
      <c r="AF22" s="155"/>
      <c r="AG22" s="15">
        <f>IF($T22="",0,MATCH($T22,※編集不可※選択項目!$H$2:$H$4,0))</f>
        <v>0</v>
      </c>
      <c r="AH22" s="68" t="str" cm="1">
        <f t="array" ref="AH22">IF($C22="","",_xlfn.IFS($AG22=1,L22,$AG22=2,O22,$AG22=3,R22,$AG22=0,""))</f>
        <v/>
      </c>
      <c r="AI22" s="68" t="str" cm="1">
        <f t="array" ref="AI22">IF($C22="","",_xlfn.IFS($AG22=1,M22,$AG22=2,P22,$AG22=3,S22,$AG22=0,""))</f>
        <v/>
      </c>
      <c r="AJ22" s="15">
        <f t="shared" si="8"/>
        <v>0</v>
      </c>
      <c r="AK22" s="15" t="str">
        <f>IF($T22="","",INDEX(※編集不可※選択項目!$M$2:$M$7,MATCH($AG22&amp;"-"&amp;$AJ22,※編集不可※選択項目!$L$2:$L$7,0)))</f>
        <v/>
      </c>
      <c r="AL22" s="15">
        <f t="shared" si="9"/>
        <v>0</v>
      </c>
      <c r="AM22" s="26">
        <f t="shared" si="10"/>
        <v>0</v>
      </c>
      <c r="AN22" s="26">
        <f t="shared" si="11"/>
        <v>0</v>
      </c>
      <c r="AO22" s="15">
        <f t="shared" si="12"/>
        <v>0</v>
      </c>
      <c r="AP22" s="26" t="str">
        <f t="shared" si="13"/>
        <v/>
      </c>
      <c r="AQ22" s="16">
        <f t="shared" si="14"/>
        <v>0</v>
      </c>
      <c r="AR22" s="16">
        <f t="shared" si="15"/>
        <v>0</v>
      </c>
    </row>
    <row r="23" spans="1:44" s="156" customFormat="1" ht="45" customHeight="1" x14ac:dyDescent="0.2">
      <c r="A23" s="27">
        <f t="shared" si="1"/>
        <v>12</v>
      </c>
      <c r="B23" s="28" t="str">
        <f t="shared" si="2"/>
        <v/>
      </c>
      <c r="C23" s="7"/>
      <c r="D23" s="91" t="str">
        <f t="shared" si="3"/>
        <v/>
      </c>
      <c r="E23" s="91" t="str">
        <f t="shared" si="4"/>
        <v/>
      </c>
      <c r="F23" s="8"/>
      <c r="G23" s="30"/>
      <c r="H23" s="31" t="str">
        <f>IF($C23="","",※編集不可※選択項目!$C$2)</f>
        <v/>
      </c>
      <c r="I23" s="31" t="str">
        <f>IF($C23="","",※編集不可※選択項目!$D$2)</f>
        <v/>
      </c>
      <c r="J23" s="94"/>
      <c r="K23" s="96" t="str">
        <f>IF($C23="","",※編集不可※選択項目!$E$2)</f>
        <v/>
      </c>
      <c r="L23" s="98"/>
      <c r="M23" s="98"/>
      <c r="N23" s="96" t="str">
        <f>IF($C23="","",※編集不可※選択項目!$F$2)</f>
        <v/>
      </c>
      <c r="O23" s="98"/>
      <c r="P23" s="98"/>
      <c r="Q23" s="96" t="str">
        <f>IF($C23="","",※編集不可※選択項目!$G$2)</f>
        <v/>
      </c>
      <c r="R23" s="98"/>
      <c r="S23" s="98"/>
      <c r="T23" s="89"/>
      <c r="U23" s="22" t="str">
        <f t="shared" si="5"/>
        <v/>
      </c>
      <c r="V23" s="33" t="str">
        <f t="shared" si="6"/>
        <v/>
      </c>
      <c r="W23" s="100"/>
      <c r="X23" s="8"/>
      <c r="Y23" s="150"/>
      <c r="Z23" s="112"/>
      <c r="AA23" s="67"/>
      <c r="AB23" s="161" t="str">
        <f t="shared" si="7"/>
        <v/>
      </c>
      <c r="AC23" s="75"/>
      <c r="AD23" s="76"/>
      <c r="AE23" s="77"/>
      <c r="AF23" s="155"/>
      <c r="AG23" s="15">
        <f>IF($T23="",0,MATCH($T23,※編集不可※選択項目!$H$2:$H$4,0))</f>
        <v>0</v>
      </c>
      <c r="AH23" s="68" t="str" cm="1">
        <f t="array" ref="AH23">IF($C23="","",_xlfn.IFS($AG23=1,L23,$AG23=2,O23,$AG23=3,R23,$AG23=0,""))</f>
        <v/>
      </c>
      <c r="AI23" s="68" t="str" cm="1">
        <f t="array" ref="AI23">IF($C23="","",_xlfn.IFS($AG23=1,M23,$AG23=2,P23,$AG23=3,S23,$AG23=0,""))</f>
        <v/>
      </c>
      <c r="AJ23" s="15">
        <f t="shared" si="8"/>
        <v>0</v>
      </c>
      <c r="AK23" s="15" t="str">
        <f>IF($T23="","",INDEX(※編集不可※選択項目!$M$2:$M$7,MATCH($AG23&amp;"-"&amp;$AJ23,※編集不可※選択項目!$L$2:$L$7,0)))</f>
        <v/>
      </c>
      <c r="AL23" s="15">
        <f t="shared" si="9"/>
        <v>0</v>
      </c>
      <c r="AM23" s="26">
        <f t="shared" si="10"/>
        <v>0</v>
      </c>
      <c r="AN23" s="26">
        <f t="shared" si="11"/>
        <v>0</v>
      </c>
      <c r="AO23" s="15">
        <f t="shared" si="12"/>
        <v>0</v>
      </c>
      <c r="AP23" s="26" t="str">
        <f t="shared" si="13"/>
        <v/>
      </c>
      <c r="AQ23" s="16">
        <f t="shared" si="14"/>
        <v>0</v>
      </c>
      <c r="AR23" s="16">
        <f t="shared" si="15"/>
        <v>0</v>
      </c>
    </row>
    <row r="24" spans="1:44" s="156" customFormat="1" ht="45" customHeight="1" x14ac:dyDescent="0.2">
      <c r="A24" s="27">
        <f t="shared" si="1"/>
        <v>13</v>
      </c>
      <c r="B24" s="28" t="str">
        <f t="shared" si="2"/>
        <v/>
      </c>
      <c r="C24" s="7"/>
      <c r="D24" s="91" t="str">
        <f t="shared" si="3"/>
        <v/>
      </c>
      <c r="E24" s="91" t="str">
        <f t="shared" si="4"/>
        <v/>
      </c>
      <c r="F24" s="8"/>
      <c r="G24" s="30"/>
      <c r="H24" s="31" t="str">
        <f>IF($C24="","",※編集不可※選択項目!$C$2)</f>
        <v/>
      </c>
      <c r="I24" s="31" t="str">
        <f>IF($C24="","",※編集不可※選択項目!$D$2)</f>
        <v/>
      </c>
      <c r="J24" s="94"/>
      <c r="K24" s="96" t="str">
        <f>IF($C24="","",※編集不可※選択項目!$E$2)</f>
        <v/>
      </c>
      <c r="L24" s="98"/>
      <c r="M24" s="98"/>
      <c r="N24" s="96" t="str">
        <f>IF($C24="","",※編集不可※選択項目!$F$2)</f>
        <v/>
      </c>
      <c r="O24" s="98"/>
      <c r="P24" s="98"/>
      <c r="Q24" s="96" t="str">
        <f>IF($C24="","",※編集不可※選択項目!$G$2)</f>
        <v/>
      </c>
      <c r="R24" s="98"/>
      <c r="S24" s="98"/>
      <c r="T24" s="89"/>
      <c r="U24" s="22" t="str">
        <f t="shared" si="5"/>
        <v/>
      </c>
      <c r="V24" s="33" t="str">
        <f t="shared" si="6"/>
        <v/>
      </c>
      <c r="W24" s="100"/>
      <c r="X24" s="8"/>
      <c r="Y24" s="150"/>
      <c r="Z24" s="112"/>
      <c r="AA24" s="67"/>
      <c r="AB24" s="161" t="str">
        <f t="shared" si="7"/>
        <v/>
      </c>
      <c r="AC24" s="75"/>
      <c r="AD24" s="76"/>
      <c r="AE24" s="77"/>
      <c r="AF24" s="155"/>
      <c r="AG24" s="15">
        <f>IF($T24="",0,MATCH($T24,※編集不可※選択項目!$H$2:$H$4,0))</f>
        <v>0</v>
      </c>
      <c r="AH24" s="68" t="str" cm="1">
        <f t="array" ref="AH24">IF($C24="","",_xlfn.IFS($AG24=1,L24,$AG24=2,O24,$AG24=3,R24,$AG24=0,""))</f>
        <v/>
      </c>
      <c r="AI24" s="68" t="str" cm="1">
        <f t="array" ref="AI24">IF($C24="","",_xlfn.IFS($AG24=1,M24,$AG24=2,P24,$AG24=3,S24,$AG24=0,""))</f>
        <v/>
      </c>
      <c r="AJ24" s="15">
        <f t="shared" si="8"/>
        <v>0</v>
      </c>
      <c r="AK24" s="15" t="str">
        <f>IF($T24="","",INDEX(※編集不可※選択項目!$M$2:$M$7,MATCH($AG24&amp;"-"&amp;$AJ24,※編集不可※選択項目!$L$2:$L$7,0)))</f>
        <v/>
      </c>
      <c r="AL24" s="15">
        <f t="shared" si="9"/>
        <v>0</v>
      </c>
      <c r="AM24" s="26">
        <f t="shared" si="10"/>
        <v>0</v>
      </c>
      <c r="AN24" s="26">
        <f t="shared" si="11"/>
        <v>0</v>
      </c>
      <c r="AO24" s="15">
        <f t="shared" si="12"/>
        <v>0</v>
      </c>
      <c r="AP24" s="26" t="str">
        <f t="shared" si="13"/>
        <v/>
      </c>
      <c r="AQ24" s="16">
        <f t="shared" si="14"/>
        <v>0</v>
      </c>
      <c r="AR24" s="16">
        <f t="shared" si="15"/>
        <v>0</v>
      </c>
    </row>
    <row r="25" spans="1:44" s="156" customFormat="1" ht="45" customHeight="1" x14ac:dyDescent="0.2">
      <c r="A25" s="27">
        <f t="shared" si="1"/>
        <v>14</v>
      </c>
      <c r="B25" s="28" t="str">
        <f t="shared" si="2"/>
        <v/>
      </c>
      <c r="C25" s="7"/>
      <c r="D25" s="91" t="str">
        <f t="shared" si="3"/>
        <v/>
      </c>
      <c r="E25" s="91" t="str">
        <f t="shared" si="4"/>
        <v/>
      </c>
      <c r="F25" s="8"/>
      <c r="G25" s="30"/>
      <c r="H25" s="31" t="str">
        <f>IF($C25="","",※編集不可※選択項目!$C$2)</f>
        <v/>
      </c>
      <c r="I25" s="31" t="str">
        <f>IF($C25="","",※編集不可※選択項目!$D$2)</f>
        <v/>
      </c>
      <c r="J25" s="94"/>
      <c r="K25" s="96" t="str">
        <f>IF($C25="","",※編集不可※選択項目!$E$2)</f>
        <v/>
      </c>
      <c r="L25" s="98"/>
      <c r="M25" s="98"/>
      <c r="N25" s="96" t="str">
        <f>IF($C25="","",※編集不可※選択項目!$F$2)</f>
        <v/>
      </c>
      <c r="O25" s="98"/>
      <c r="P25" s="98"/>
      <c r="Q25" s="96" t="str">
        <f>IF($C25="","",※編集不可※選択項目!$G$2)</f>
        <v/>
      </c>
      <c r="R25" s="98"/>
      <c r="S25" s="98"/>
      <c r="T25" s="89"/>
      <c r="U25" s="22" t="str">
        <f t="shared" si="5"/>
        <v/>
      </c>
      <c r="V25" s="33" t="str">
        <f t="shared" si="6"/>
        <v/>
      </c>
      <c r="W25" s="100"/>
      <c r="X25" s="8"/>
      <c r="Y25" s="150"/>
      <c r="Z25" s="112"/>
      <c r="AA25" s="67"/>
      <c r="AB25" s="161" t="str">
        <f t="shared" si="7"/>
        <v/>
      </c>
      <c r="AC25" s="75"/>
      <c r="AD25" s="76"/>
      <c r="AE25" s="77"/>
      <c r="AF25" s="155"/>
      <c r="AG25" s="15">
        <f>IF($T25="",0,MATCH($T25,※編集不可※選択項目!$H$2:$H$4,0))</f>
        <v>0</v>
      </c>
      <c r="AH25" s="68" t="str" cm="1">
        <f t="array" ref="AH25">IF($C25="","",_xlfn.IFS($AG25=1,L25,$AG25=2,O25,$AG25=3,R25,$AG25=0,""))</f>
        <v/>
      </c>
      <c r="AI25" s="68" t="str" cm="1">
        <f t="array" ref="AI25">IF($C25="","",_xlfn.IFS($AG25=1,M25,$AG25=2,P25,$AG25=3,S25,$AG25=0,""))</f>
        <v/>
      </c>
      <c r="AJ25" s="15">
        <f t="shared" si="8"/>
        <v>0</v>
      </c>
      <c r="AK25" s="15" t="str">
        <f>IF($T25="","",INDEX(※編集不可※選択項目!$M$2:$M$7,MATCH($AG25&amp;"-"&amp;$AJ25,※編集不可※選択項目!$L$2:$L$7,0)))</f>
        <v/>
      </c>
      <c r="AL25" s="15">
        <f t="shared" si="9"/>
        <v>0</v>
      </c>
      <c r="AM25" s="26">
        <f t="shared" si="10"/>
        <v>0</v>
      </c>
      <c r="AN25" s="26">
        <f t="shared" si="11"/>
        <v>0</v>
      </c>
      <c r="AO25" s="15">
        <f t="shared" si="12"/>
        <v>0</v>
      </c>
      <c r="AP25" s="26" t="str">
        <f t="shared" si="13"/>
        <v/>
      </c>
      <c r="AQ25" s="16">
        <f t="shared" si="14"/>
        <v>0</v>
      </c>
      <c r="AR25" s="16">
        <f t="shared" si="15"/>
        <v>0</v>
      </c>
    </row>
    <row r="26" spans="1:44" s="156" customFormat="1" ht="45" customHeight="1" x14ac:dyDescent="0.2">
      <c r="A26" s="27">
        <f t="shared" si="1"/>
        <v>15</v>
      </c>
      <c r="B26" s="28" t="str">
        <f t="shared" si="2"/>
        <v/>
      </c>
      <c r="C26" s="7"/>
      <c r="D26" s="91" t="str">
        <f t="shared" si="3"/>
        <v/>
      </c>
      <c r="E26" s="91" t="str">
        <f t="shared" si="4"/>
        <v/>
      </c>
      <c r="F26" s="8"/>
      <c r="G26" s="30"/>
      <c r="H26" s="31" t="str">
        <f>IF($C26="","",※編集不可※選択項目!$C$2)</f>
        <v/>
      </c>
      <c r="I26" s="31" t="str">
        <f>IF($C26="","",※編集不可※選択項目!$D$2)</f>
        <v/>
      </c>
      <c r="J26" s="94"/>
      <c r="K26" s="96" t="str">
        <f>IF($C26="","",※編集不可※選択項目!$E$2)</f>
        <v/>
      </c>
      <c r="L26" s="98"/>
      <c r="M26" s="98"/>
      <c r="N26" s="96" t="str">
        <f>IF($C26="","",※編集不可※選択項目!$F$2)</f>
        <v/>
      </c>
      <c r="O26" s="98"/>
      <c r="P26" s="98"/>
      <c r="Q26" s="96" t="str">
        <f>IF($C26="","",※編集不可※選択項目!$G$2)</f>
        <v/>
      </c>
      <c r="R26" s="98"/>
      <c r="S26" s="98"/>
      <c r="T26" s="89"/>
      <c r="U26" s="22" t="str">
        <f t="shared" si="5"/>
        <v/>
      </c>
      <c r="V26" s="33" t="str">
        <f t="shared" si="6"/>
        <v/>
      </c>
      <c r="W26" s="100"/>
      <c r="X26" s="8"/>
      <c r="Y26" s="150"/>
      <c r="Z26" s="112"/>
      <c r="AA26" s="67"/>
      <c r="AB26" s="161" t="str">
        <f t="shared" si="7"/>
        <v/>
      </c>
      <c r="AC26" s="75"/>
      <c r="AD26" s="76"/>
      <c r="AE26" s="77"/>
      <c r="AF26" s="155"/>
      <c r="AG26" s="15">
        <f>IF($T26="",0,MATCH($T26,※編集不可※選択項目!$H$2:$H$4,0))</f>
        <v>0</v>
      </c>
      <c r="AH26" s="68" t="str" cm="1">
        <f t="array" ref="AH26">IF($C26="","",_xlfn.IFS($AG26=1,L26,$AG26=2,O26,$AG26=3,R26,$AG26=0,""))</f>
        <v/>
      </c>
      <c r="AI26" s="68" t="str" cm="1">
        <f t="array" ref="AI26">IF($C26="","",_xlfn.IFS($AG26=1,M26,$AG26=2,P26,$AG26=3,S26,$AG26=0,""))</f>
        <v/>
      </c>
      <c r="AJ26" s="15">
        <f t="shared" si="8"/>
        <v>0</v>
      </c>
      <c r="AK26" s="15" t="str">
        <f>IF($T26="","",INDEX(※編集不可※選択項目!$M$2:$M$7,MATCH($AG26&amp;"-"&amp;$AJ26,※編集不可※選択項目!$L$2:$L$7,0)))</f>
        <v/>
      </c>
      <c r="AL26" s="15">
        <f t="shared" si="9"/>
        <v>0</v>
      </c>
      <c r="AM26" s="26">
        <f t="shared" si="10"/>
        <v>0</v>
      </c>
      <c r="AN26" s="26">
        <f t="shared" si="11"/>
        <v>0</v>
      </c>
      <c r="AO26" s="15">
        <f t="shared" si="12"/>
        <v>0</v>
      </c>
      <c r="AP26" s="26" t="str">
        <f t="shared" si="13"/>
        <v/>
      </c>
      <c r="AQ26" s="16">
        <f t="shared" si="14"/>
        <v>0</v>
      </c>
      <c r="AR26" s="16">
        <f t="shared" si="15"/>
        <v>0</v>
      </c>
    </row>
    <row r="27" spans="1:44" s="156" customFormat="1" ht="45" customHeight="1" x14ac:dyDescent="0.2">
      <c r="A27" s="27">
        <f t="shared" si="1"/>
        <v>16</v>
      </c>
      <c r="B27" s="28" t="str">
        <f t="shared" si="2"/>
        <v/>
      </c>
      <c r="C27" s="7"/>
      <c r="D27" s="91" t="str">
        <f t="shared" si="3"/>
        <v/>
      </c>
      <c r="E27" s="91" t="str">
        <f t="shared" si="4"/>
        <v/>
      </c>
      <c r="F27" s="8"/>
      <c r="G27" s="30"/>
      <c r="H27" s="31" t="str">
        <f>IF($C27="","",※編集不可※選択項目!$C$2)</f>
        <v/>
      </c>
      <c r="I27" s="31" t="str">
        <f>IF($C27="","",※編集不可※選択項目!$D$2)</f>
        <v/>
      </c>
      <c r="J27" s="94"/>
      <c r="K27" s="96" t="str">
        <f>IF($C27="","",※編集不可※選択項目!$E$2)</f>
        <v/>
      </c>
      <c r="L27" s="98"/>
      <c r="M27" s="98"/>
      <c r="N27" s="96" t="str">
        <f>IF($C27="","",※編集不可※選択項目!$F$2)</f>
        <v/>
      </c>
      <c r="O27" s="98"/>
      <c r="P27" s="98"/>
      <c r="Q27" s="96" t="str">
        <f>IF($C27="","",※編集不可※選択項目!$G$2)</f>
        <v/>
      </c>
      <c r="R27" s="98"/>
      <c r="S27" s="98"/>
      <c r="T27" s="89"/>
      <c r="U27" s="22" t="str">
        <f t="shared" si="5"/>
        <v/>
      </c>
      <c r="V27" s="33" t="str">
        <f t="shared" si="6"/>
        <v/>
      </c>
      <c r="W27" s="100"/>
      <c r="X27" s="8"/>
      <c r="Y27" s="150"/>
      <c r="Z27" s="112"/>
      <c r="AA27" s="67"/>
      <c r="AB27" s="161" t="str">
        <f t="shared" si="7"/>
        <v/>
      </c>
      <c r="AC27" s="75"/>
      <c r="AD27" s="76"/>
      <c r="AE27" s="77"/>
      <c r="AF27" s="155"/>
      <c r="AG27" s="15">
        <f>IF($T27="",0,MATCH($T27,※編集不可※選択項目!$H$2:$H$4,0))</f>
        <v>0</v>
      </c>
      <c r="AH27" s="68" t="str" cm="1">
        <f t="array" ref="AH27">IF($C27="","",_xlfn.IFS($AG27=1,L27,$AG27=2,O27,$AG27=3,R27,$AG27=0,""))</f>
        <v/>
      </c>
      <c r="AI27" s="68" t="str" cm="1">
        <f t="array" ref="AI27">IF($C27="","",_xlfn.IFS($AG27=1,M27,$AG27=2,P27,$AG27=3,S27,$AG27=0,""))</f>
        <v/>
      </c>
      <c r="AJ27" s="15">
        <f t="shared" si="8"/>
        <v>0</v>
      </c>
      <c r="AK27" s="15" t="str">
        <f>IF($T27="","",INDEX(※編集不可※選択項目!$M$2:$M$7,MATCH($AG27&amp;"-"&amp;$AJ27,※編集不可※選択項目!$L$2:$L$7,0)))</f>
        <v/>
      </c>
      <c r="AL27" s="15">
        <f t="shared" si="9"/>
        <v>0</v>
      </c>
      <c r="AM27" s="26">
        <f t="shared" si="10"/>
        <v>0</v>
      </c>
      <c r="AN27" s="26">
        <f t="shared" si="11"/>
        <v>0</v>
      </c>
      <c r="AO27" s="15">
        <f t="shared" si="12"/>
        <v>0</v>
      </c>
      <c r="AP27" s="26" t="str">
        <f t="shared" si="13"/>
        <v/>
      </c>
      <c r="AQ27" s="16">
        <f t="shared" si="14"/>
        <v>0</v>
      </c>
      <c r="AR27" s="16">
        <f t="shared" si="15"/>
        <v>0</v>
      </c>
    </row>
    <row r="28" spans="1:44" s="156" customFormat="1" ht="45" customHeight="1" x14ac:dyDescent="0.2">
      <c r="A28" s="27">
        <f t="shared" si="1"/>
        <v>17</v>
      </c>
      <c r="B28" s="28" t="str">
        <f t="shared" si="2"/>
        <v/>
      </c>
      <c r="C28" s="7"/>
      <c r="D28" s="91" t="str">
        <f t="shared" si="3"/>
        <v/>
      </c>
      <c r="E28" s="91" t="str">
        <f t="shared" si="4"/>
        <v/>
      </c>
      <c r="F28" s="8"/>
      <c r="G28" s="30"/>
      <c r="H28" s="31" t="str">
        <f>IF($C28="","",※編集不可※選択項目!$C$2)</f>
        <v/>
      </c>
      <c r="I28" s="31" t="str">
        <f>IF($C28="","",※編集不可※選択項目!$D$2)</f>
        <v/>
      </c>
      <c r="J28" s="94"/>
      <c r="K28" s="96" t="str">
        <f>IF($C28="","",※編集不可※選択項目!$E$2)</f>
        <v/>
      </c>
      <c r="L28" s="98"/>
      <c r="M28" s="98"/>
      <c r="N28" s="96" t="str">
        <f>IF($C28="","",※編集不可※選択項目!$F$2)</f>
        <v/>
      </c>
      <c r="O28" s="98"/>
      <c r="P28" s="98"/>
      <c r="Q28" s="96" t="str">
        <f>IF($C28="","",※編集不可※選択項目!$G$2)</f>
        <v/>
      </c>
      <c r="R28" s="98"/>
      <c r="S28" s="98"/>
      <c r="T28" s="89"/>
      <c r="U28" s="22" t="str">
        <f t="shared" si="5"/>
        <v/>
      </c>
      <c r="V28" s="33" t="str">
        <f t="shared" si="6"/>
        <v/>
      </c>
      <c r="W28" s="100"/>
      <c r="X28" s="8"/>
      <c r="Y28" s="150"/>
      <c r="Z28" s="112"/>
      <c r="AA28" s="67"/>
      <c r="AB28" s="161" t="str">
        <f t="shared" si="7"/>
        <v/>
      </c>
      <c r="AC28" s="75"/>
      <c r="AD28" s="76"/>
      <c r="AE28" s="77"/>
      <c r="AF28" s="155"/>
      <c r="AG28" s="15">
        <f>IF($T28="",0,MATCH($T28,※編集不可※選択項目!$H$2:$H$4,0))</f>
        <v>0</v>
      </c>
      <c r="AH28" s="68" t="str" cm="1">
        <f t="array" ref="AH28">IF($C28="","",_xlfn.IFS($AG28=1,L28,$AG28=2,O28,$AG28=3,R28,$AG28=0,""))</f>
        <v/>
      </c>
      <c r="AI28" s="68" t="str" cm="1">
        <f t="array" ref="AI28">IF($C28="","",_xlfn.IFS($AG28=1,M28,$AG28=2,P28,$AG28=3,S28,$AG28=0,""))</f>
        <v/>
      </c>
      <c r="AJ28" s="15">
        <f t="shared" si="8"/>
        <v>0</v>
      </c>
      <c r="AK28" s="15" t="str">
        <f>IF($T28="","",INDEX(※編集不可※選択項目!$M$2:$M$7,MATCH($AG28&amp;"-"&amp;$AJ28,※編集不可※選択項目!$L$2:$L$7,0)))</f>
        <v/>
      </c>
      <c r="AL28" s="15">
        <f t="shared" si="9"/>
        <v>0</v>
      </c>
      <c r="AM28" s="26">
        <f t="shared" si="10"/>
        <v>0</v>
      </c>
      <c r="AN28" s="26">
        <f t="shared" si="11"/>
        <v>0</v>
      </c>
      <c r="AO28" s="15">
        <f t="shared" si="12"/>
        <v>0</v>
      </c>
      <c r="AP28" s="26" t="str">
        <f t="shared" si="13"/>
        <v/>
      </c>
      <c r="AQ28" s="16">
        <f t="shared" si="14"/>
        <v>0</v>
      </c>
      <c r="AR28" s="16">
        <f t="shared" si="15"/>
        <v>0</v>
      </c>
    </row>
    <row r="29" spans="1:44" s="156" customFormat="1" ht="45" customHeight="1" x14ac:dyDescent="0.2">
      <c r="A29" s="27">
        <f t="shared" si="1"/>
        <v>18</v>
      </c>
      <c r="B29" s="28" t="str">
        <f t="shared" si="2"/>
        <v/>
      </c>
      <c r="C29" s="7"/>
      <c r="D29" s="91" t="str">
        <f t="shared" si="3"/>
        <v/>
      </c>
      <c r="E29" s="91" t="str">
        <f t="shared" si="4"/>
        <v/>
      </c>
      <c r="F29" s="8"/>
      <c r="G29" s="30"/>
      <c r="H29" s="31" t="str">
        <f>IF($C29="","",※編集不可※選択項目!$C$2)</f>
        <v/>
      </c>
      <c r="I29" s="31" t="str">
        <f>IF($C29="","",※編集不可※選択項目!$D$2)</f>
        <v/>
      </c>
      <c r="J29" s="94"/>
      <c r="K29" s="96" t="str">
        <f>IF($C29="","",※編集不可※選択項目!$E$2)</f>
        <v/>
      </c>
      <c r="L29" s="98"/>
      <c r="M29" s="98"/>
      <c r="N29" s="96" t="str">
        <f>IF($C29="","",※編集不可※選択項目!$F$2)</f>
        <v/>
      </c>
      <c r="O29" s="98"/>
      <c r="P29" s="98"/>
      <c r="Q29" s="96" t="str">
        <f>IF($C29="","",※編集不可※選択項目!$G$2)</f>
        <v/>
      </c>
      <c r="R29" s="98"/>
      <c r="S29" s="98"/>
      <c r="T29" s="89"/>
      <c r="U29" s="22" t="str">
        <f t="shared" si="5"/>
        <v/>
      </c>
      <c r="V29" s="33" t="str">
        <f t="shared" si="6"/>
        <v/>
      </c>
      <c r="W29" s="100"/>
      <c r="X29" s="8"/>
      <c r="Y29" s="150"/>
      <c r="Z29" s="112"/>
      <c r="AA29" s="67"/>
      <c r="AB29" s="161" t="str">
        <f t="shared" si="7"/>
        <v/>
      </c>
      <c r="AC29" s="75"/>
      <c r="AD29" s="76"/>
      <c r="AE29" s="77"/>
      <c r="AF29" s="155"/>
      <c r="AG29" s="15">
        <f>IF($T29="",0,MATCH($T29,※編集不可※選択項目!$H$2:$H$4,0))</f>
        <v>0</v>
      </c>
      <c r="AH29" s="68" t="str" cm="1">
        <f t="array" ref="AH29">IF($C29="","",_xlfn.IFS($AG29=1,L29,$AG29=2,O29,$AG29=3,R29,$AG29=0,""))</f>
        <v/>
      </c>
      <c r="AI29" s="68" t="str" cm="1">
        <f t="array" ref="AI29">IF($C29="","",_xlfn.IFS($AG29=1,M29,$AG29=2,P29,$AG29=3,S29,$AG29=0,""))</f>
        <v/>
      </c>
      <c r="AJ29" s="15">
        <f t="shared" si="8"/>
        <v>0</v>
      </c>
      <c r="AK29" s="15" t="str">
        <f>IF($T29="","",INDEX(※編集不可※選択項目!$M$2:$M$7,MATCH($AG29&amp;"-"&amp;$AJ29,※編集不可※選択項目!$L$2:$L$7,0)))</f>
        <v/>
      </c>
      <c r="AL29" s="15">
        <f t="shared" si="9"/>
        <v>0</v>
      </c>
      <c r="AM29" s="26">
        <f t="shared" si="10"/>
        <v>0</v>
      </c>
      <c r="AN29" s="26">
        <f t="shared" si="11"/>
        <v>0</v>
      </c>
      <c r="AO29" s="15">
        <f t="shared" si="12"/>
        <v>0</v>
      </c>
      <c r="AP29" s="26" t="str">
        <f t="shared" si="13"/>
        <v/>
      </c>
      <c r="AQ29" s="16">
        <f t="shared" si="14"/>
        <v>0</v>
      </c>
      <c r="AR29" s="16">
        <f t="shared" si="15"/>
        <v>0</v>
      </c>
    </row>
    <row r="30" spans="1:44" s="156" customFormat="1" ht="45" customHeight="1" x14ac:dyDescent="0.2">
      <c r="A30" s="27">
        <f t="shared" si="1"/>
        <v>19</v>
      </c>
      <c r="B30" s="28" t="str">
        <f t="shared" si="2"/>
        <v/>
      </c>
      <c r="C30" s="7"/>
      <c r="D30" s="91" t="str">
        <f t="shared" si="3"/>
        <v/>
      </c>
      <c r="E30" s="91" t="str">
        <f t="shared" si="4"/>
        <v/>
      </c>
      <c r="F30" s="8"/>
      <c r="G30" s="30"/>
      <c r="H30" s="31" t="str">
        <f>IF($C30="","",※編集不可※選択項目!$C$2)</f>
        <v/>
      </c>
      <c r="I30" s="31" t="str">
        <f>IF($C30="","",※編集不可※選択項目!$D$2)</f>
        <v/>
      </c>
      <c r="J30" s="94"/>
      <c r="K30" s="96" t="str">
        <f>IF($C30="","",※編集不可※選択項目!$E$2)</f>
        <v/>
      </c>
      <c r="L30" s="98"/>
      <c r="M30" s="98"/>
      <c r="N30" s="96" t="str">
        <f>IF($C30="","",※編集不可※選択項目!$F$2)</f>
        <v/>
      </c>
      <c r="O30" s="98"/>
      <c r="P30" s="98"/>
      <c r="Q30" s="96" t="str">
        <f>IF($C30="","",※編集不可※選択項目!$G$2)</f>
        <v/>
      </c>
      <c r="R30" s="98"/>
      <c r="S30" s="98"/>
      <c r="T30" s="89"/>
      <c r="U30" s="22" t="str">
        <f t="shared" si="5"/>
        <v/>
      </c>
      <c r="V30" s="33" t="str">
        <f t="shared" si="6"/>
        <v/>
      </c>
      <c r="W30" s="100"/>
      <c r="X30" s="8"/>
      <c r="Y30" s="150"/>
      <c r="Z30" s="112"/>
      <c r="AA30" s="67"/>
      <c r="AB30" s="161" t="str">
        <f t="shared" si="7"/>
        <v/>
      </c>
      <c r="AC30" s="75"/>
      <c r="AD30" s="76"/>
      <c r="AE30" s="77"/>
      <c r="AF30" s="155"/>
      <c r="AG30" s="15">
        <f>IF($T30="",0,MATCH($T30,※編集不可※選択項目!$H$2:$H$4,0))</f>
        <v>0</v>
      </c>
      <c r="AH30" s="68" t="str" cm="1">
        <f t="array" ref="AH30">IF($C30="","",_xlfn.IFS($AG30=1,L30,$AG30=2,O30,$AG30=3,R30,$AG30=0,""))</f>
        <v/>
      </c>
      <c r="AI30" s="68" t="str" cm="1">
        <f t="array" ref="AI30">IF($C30="","",_xlfn.IFS($AG30=1,M30,$AG30=2,P30,$AG30=3,S30,$AG30=0,""))</f>
        <v/>
      </c>
      <c r="AJ30" s="15">
        <f t="shared" si="8"/>
        <v>0</v>
      </c>
      <c r="AK30" s="15" t="str">
        <f>IF($T30="","",INDEX(※編集不可※選択項目!$M$2:$M$7,MATCH($AG30&amp;"-"&amp;$AJ30,※編集不可※選択項目!$L$2:$L$7,0)))</f>
        <v/>
      </c>
      <c r="AL30" s="15">
        <f t="shared" si="9"/>
        <v>0</v>
      </c>
      <c r="AM30" s="26">
        <f t="shared" si="10"/>
        <v>0</v>
      </c>
      <c r="AN30" s="26">
        <f t="shared" si="11"/>
        <v>0</v>
      </c>
      <c r="AO30" s="15">
        <f t="shared" si="12"/>
        <v>0</v>
      </c>
      <c r="AP30" s="26" t="str">
        <f t="shared" si="13"/>
        <v/>
      </c>
      <c r="AQ30" s="16">
        <f t="shared" si="14"/>
        <v>0</v>
      </c>
      <c r="AR30" s="16">
        <f t="shared" si="15"/>
        <v>0</v>
      </c>
    </row>
    <row r="31" spans="1:44" s="156" customFormat="1" ht="45" customHeight="1" x14ac:dyDescent="0.2">
      <c r="A31" s="27">
        <f t="shared" si="1"/>
        <v>20</v>
      </c>
      <c r="B31" s="28" t="str">
        <f t="shared" si="2"/>
        <v/>
      </c>
      <c r="C31" s="7"/>
      <c r="D31" s="91" t="str">
        <f t="shared" si="3"/>
        <v/>
      </c>
      <c r="E31" s="91" t="str">
        <f t="shared" si="4"/>
        <v/>
      </c>
      <c r="F31" s="8"/>
      <c r="G31" s="30"/>
      <c r="H31" s="31" t="str">
        <f>IF($C31="","",※編集不可※選択項目!$C$2)</f>
        <v/>
      </c>
      <c r="I31" s="31" t="str">
        <f>IF($C31="","",※編集不可※選択項目!$D$2)</f>
        <v/>
      </c>
      <c r="J31" s="94"/>
      <c r="K31" s="96" t="str">
        <f>IF($C31="","",※編集不可※選択項目!$E$2)</f>
        <v/>
      </c>
      <c r="L31" s="98"/>
      <c r="M31" s="98"/>
      <c r="N31" s="96" t="str">
        <f>IF($C31="","",※編集不可※選択項目!$F$2)</f>
        <v/>
      </c>
      <c r="O31" s="98"/>
      <c r="P31" s="98"/>
      <c r="Q31" s="96" t="str">
        <f>IF($C31="","",※編集不可※選択項目!$G$2)</f>
        <v/>
      </c>
      <c r="R31" s="98"/>
      <c r="S31" s="98"/>
      <c r="T31" s="89"/>
      <c r="U31" s="22" t="str">
        <f t="shared" si="5"/>
        <v/>
      </c>
      <c r="V31" s="33" t="str">
        <f t="shared" si="6"/>
        <v/>
      </c>
      <c r="W31" s="100"/>
      <c r="X31" s="8"/>
      <c r="Y31" s="150"/>
      <c r="Z31" s="112"/>
      <c r="AA31" s="67"/>
      <c r="AB31" s="161" t="str">
        <f t="shared" si="7"/>
        <v/>
      </c>
      <c r="AC31" s="75"/>
      <c r="AD31" s="76"/>
      <c r="AE31" s="77"/>
      <c r="AF31" s="155"/>
      <c r="AG31" s="15">
        <f>IF($T31="",0,MATCH($T31,※編集不可※選択項目!$H$2:$H$4,0))</f>
        <v>0</v>
      </c>
      <c r="AH31" s="68" t="str" cm="1">
        <f t="array" ref="AH31">IF($C31="","",_xlfn.IFS($AG31=1,L31,$AG31=2,O31,$AG31=3,R31,$AG31=0,""))</f>
        <v/>
      </c>
      <c r="AI31" s="68" t="str" cm="1">
        <f t="array" ref="AI31">IF($C31="","",_xlfn.IFS($AG31=1,M31,$AG31=2,P31,$AG31=3,S31,$AG31=0,""))</f>
        <v/>
      </c>
      <c r="AJ31" s="15">
        <f t="shared" si="8"/>
        <v>0</v>
      </c>
      <c r="AK31" s="15" t="str">
        <f>IF($T31="","",INDEX(※編集不可※選択項目!$M$2:$M$7,MATCH($AG31&amp;"-"&amp;$AJ31,※編集不可※選択項目!$L$2:$L$7,0)))</f>
        <v/>
      </c>
      <c r="AL31" s="15">
        <f t="shared" si="9"/>
        <v>0</v>
      </c>
      <c r="AM31" s="26">
        <f t="shared" si="10"/>
        <v>0</v>
      </c>
      <c r="AN31" s="26">
        <f t="shared" si="11"/>
        <v>0</v>
      </c>
      <c r="AO31" s="15">
        <f t="shared" si="12"/>
        <v>0</v>
      </c>
      <c r="AP31" s="26" t="str">
        <f t="shared" si="13"/>
        <v/>
      </c>
      <c r="AQ31" s="16">
        <f t="shared" si="14"/>
        <v>0</v>
      </c>
      <c r="AR31" s="16">
        <f t="shared" si="15"/>
        <v>0</v>
      </c>
    </row>
    <row r="32" spans="1:44" s="156" customFormat="1" ht="45" customHeight="1" x14ac:dyDescent="0.2">
      <c r="A32" s="27">
        <f t="shared" si="1"/>
        <v>21</v>
      </c>
      <c r="B32" s="28" t="str">
        <f t="shared" si="2"/>
        <v/>
      </c>
      <c r="C32" s="7"/>
      <c r="D32" s="91" t="str">
        <f t="shared" si="3"/>
        <v/>
      </c>
      <c r="E32" s="91" t="str">
        <f t="shared" si="4"/>
        <v/>
      </c>
      <c r="F32" s="8"/>
      <c r="G32" s="30"/>
      <c r="H32" s="31" t="str">
        <f>IF($C32="","",※編集不可※選択項目!$C$2)</f>
        <v/>
      </c>
      <c r="I32" s="31" t="str">
        <f>IF($C32="","",※編集不可※選択項目!$D$2)</f>
        <v/>
      </c>
      <c r="J32" s="94"/>
      <c r="K32" s="96" t="str">
        <f>IF($C32="","",※編集不可※選択項目!$E$2)</f>
        <v/>
      </c>
      <c r="L32" s="98"/>
      <c r="M32" s="98"/>
      <c r="N32" s="96" t="str">
        <f>IF($C32="","",※編集不可※選択項目!$F$2)</f>
        <v/>
      </c>
      <c r="O32" s="98"/>
      <c r="P32" s="98"/>
      <c r="Q32" s="96" t="str">
        <f>IF($C32="","",※編集不可※選択項目!$G$2)</f>
        <v/>
      </c>
      <c r="R32" s="98"/>
      <c r="S32" s="98"/>
      <c r="T32" s="89"/>
      <c r="U32" s="22" t="str">
        <f t="shared" si="5"/>
        <v/>
      </c>
      <c r="V32" s="33" t="str">
        <f t="shared" si="6"/>
        <v/>
      </c>
      <c r="W32" s="100"/>
      <c r="X32" s="8"/>
      <c r="Y32" s="150"/>
      <c r="Z32" s="112"/>
      <c r="AA32" s="67"/>
      <c r="AB32" s="161" t="str">
        <f t="shared" si="7"/>
        <v/>
      </c>
      <c r="AC32" s="75"/>
      <c r="AD32" s="76"/>
      <c r="AE32" s="77"/>
      <c r="AF32" s="155"/>
      <c r="AG32" s="15">
        <f>IF($T32="",0,MATCH($T32,※編集不可※選択項目!$H$2:$H$4,0))</f>
        <v>0</v>
      </c>
      <c r="AH32" s="68" t="str" cm="1">
        <f t="array" ref="AH32">IF($C32="","",_xlfn.IFS($AG32=1,L32,$AG32=2,O32,$AG32=3,R32,$AG32=0,""))</f>
        <v/>
      </c>
      <c r="AI32" s="68" t="str" cm="1">
        <f t="array" ref="AI32">IF($C32="","",_xlfn.IFS($AG32=1,M32,$AG32=2,P32,$AG32=3,S32,$AG32=0,""))</f>
        <v/>
      </c>
      <c r="AJ32" s="15">
        <f t="shared" si="8"/>
        <v>0</v>
      </c>
      <c r="AK32" s="15" t="str">
        <f>IF($T32="","",INDEX(※編集不可※選択項目!$M$2:$M$7,MATCH($AG32&amp;"-"&amp;$AJ32,※編集不可※選択項目!$L$2:$L$7,0)))</f>
        <v/>
      </c>
      <c r="AL32" s="15">
        <f t="shared" si="9"/>
        <v>0</v>
      </c>
      <c r="AM32" s="26">
        <f t="shared" si="10"/>
        <v>0</v>
      </c>
      <c r="AN32" s="26">
        <f t="shared" si="11"/>
        <v>0</v>
      </c>
      <c r="AO32" s="15">
        <f t="shared" si="12"/>
        <v>0</v>
      </c>
      <c r="AP32" s="26" t="str">
        <f t="shared" si="13"/>
        <v/>
      </c>
      <c r="AQ32" s="16">
        <f t="shared" si="14"/>
        <v>0</v>
      </c>
      <c r="AR32" s="16">
        <f t="shared" si="15"/>
        <v>0</v>
      </c>
    </row>
    <row r="33" spans="1:44" s="156" customFormat="1" ht="45" customHeight="1" x14ac:dyDescent="0.2">
      <c r="A33" s="27">
        <f t="shared" si="1"/>
        <v>22</v>
      </c>
      <c r="B33" s="28" t="str">
        <f t="shared" si="2"/>
        <v/>
      </c>
      <c r="C33" s="7"/>
      <c r="D33" s="91" t="str">
        <f t="shared" si="3"/>
        <v/>
      </c>
      <c r="E33" s="91" t="str">
        <f t="shared" si="4"/>
        <v/>
      </c>
      <c r="F33" s="8"/>
      <c r="G33" s="30"/>
      <c r="H33" s="31" t="str">
        <f>IF($C33="","",※編集不可※選択項目!$C$2)</f>
        <v/>
      </c>
      <c r="I33" s="31" t="str">
        <f>IF($C33="","",※編集不可※選択項目!$D$2)</f>
        <v/>
      </c>
      <c r="J33" s="94"/>
      <c r="K33" s="96" t="str">
        <f>IF($C33="","",※編集不可※選択項目!$E$2)</f>
        <v/>
      </c>
      <c r="L33" s="98"/>
      <c r="M33" s="98"/>
      <c r="N33" s="96" t="str">
        <f>IF($C33="","",※編集不可※選択項目!$F$2)</f>
        <v/>
      </c>
      <c r="O33" s="98"/>
      <c r="P33" s="98"/>
      <c r="Q33" s="96" t="str">
        <f>IF($C33="","",※編集不可※選択項目!$G$2)</f>
        <v/>
      </c>
      <c r="R33" s="98"/>
      <c r="S33" s="98"/>
      <c r="T33" s="89"/>
      <c r="U33" s="22" t="str">
        <f t="shared" si="5"/>
        <v/>
      </c>
      <c r="V33" s="33" t="str">
        <f t="shared" si="6"/>
        <v/>
      </c>
      <c r="W33" s="100"/>
      <c r="X33" s="8"/>
      <c r="Y33" s="150"/>
      <c r="Z33" s="112"/>
      <c r="AA33" s="67"/>
      <c r="AB33" s="161" t="str">
        <f t="shared" si="7"/>
        <v/>
      </c>
      <c r="AC33" s="75"/>
      <c r="AD33" s="76"/>
      <c r="AE33" s="77"/>
      <c r="AF33" s="155"/>
      <c r="AG33" s="15">
        <f>IF($T33="",0,MATCH($T33,※編集不可※選択項目!$H$2:$H$4,0))</f>
        <v>0</v>
      </c>
      <c r="AH33" s="68" t="str" cm="1">
        <f t="array" ref="AH33">IF($C33="","",_xlfn.IFS($AG33=1,L33,$AG33=2,O33,$AG33=3,R33,$AG33=0,""))</f>
        <v/>
      </c>
      <c r="AI33" s="68" t="str" cm="1">
        <f t="array" ref="AI33">IF($C33="","",_xlfn.IFS($AG33=1,M33,$AG33=2,P33,$AG33=3,S33,$AG33=0,""))</f>
        <v/>
      </c>
      <c r="AJ33" s="15">
        <f t="shared" si="8"/>
        <v>0</v>
      </c>
      <c r="AK33" s="15" t="str">
        <f>IF($T33="","",INDEX(※編集不可※選択項目!$M$2:$M$7,MATCH($AG33&amp;"-"&amp;$AJ33,※編集不可※選択項目!$L$2:$L$7,0)))</f>
        <v/>
      </c>
      <c r="AL33" s="15">
        <f t="shared" si="9"/>
        <v>0</v>
      </c>
      <c r="AM33" s="26">
        <f t="shared" si="10"/>
        <v>0</v>
      </c>
      <c r="AN33" s="26">
        <f t="shared" si="11"/>
        <v>0</v>
      </c>
      <c r="AO33" s="15">
        <f t="shared" si="12"/>
        <v>0</v>
      </c>
      <c r="AP33" s="26" t="str">
        <f t="shared" si="13"/>
        <v/>
      </c>
      <c r="AQ33" s="16">
        <f t="shared" si="14"/>
        <v>0</v>
      </c>
      <c r="AR33" s="16">
        <f t="shared" si="15"/>
        <v>0</v>
      </c>
    </row>
    <row r="34" spans="1:44" s="156" customFormat="1" ht="45" customHeight="1" x14ac:dyDescent="0.2">
      <c r="A34" s="27">
        <f t="shared" si="1"/>
        <v>23</v>
      </c>
      <c r="B34" s="28" t="str">
        <f t="shared" si="2"/>
        <v/>
      </c>
      <c r="C34" s="7"/>
      <c r="D34" s="91" t="str">
        <f t="shared" si="3"/>
        <v/>
      </c>
      <c r="E34" s="91" t="str">
        <f t="shared" si="4"/>
        <v/>
      </c>
      <c r="F34" s="8"/>
      <c r="G34" s="30"/>
      <c r="H34" s="31" t="str">
        <f>IF($C34="","",※編集不可※選択項目!$C$2)</f>
        <v/>
      </c>
      <c r="I34" s="31" t="str">
        <f>IF($C34="","",※編集不可※選択項目!$D$2)</f>
        <v/>
      </c>
      <c r="J34" s="94"/>
      <c r="K34" s="96" t="str">
        <f>IF($C34="","",※編集不可※選択項目!$E$2)</f>
        <v/>
      </c>
      <c r="L34" s="98"/>
      <c r="M34" s="98"/>
      <c r="N34" s="96" t="str">
        <f>IF($C34="","",※編集不可※選択項目!$F$2)</f>
        <v/>
      </c>
      <c r="O34" s="98"/>
      <c r="P34" s="98"/>
      <c r="Q34" s="96" t="str">
        <f>IF($C34="","",※編集不可※選択項目!$G$2)</f>
        <v/>
      </c>
      <c r="R34" s="98"/>
      <c r="S34" s="98"/>
      <c r="T34" s="89"/>
      <c r="U34" s="22" t="str">
        <f t="shared" si="5"/>
        <v/>
      </c>
      <c r="V34" s="33" t="str">
        <f t="shared" si="6"/>
        <v/>
      </c>
      <c r="W34" s="100"/>
      <c r="X34" s="8"/>
      <c r="Y34" s="150"/>
      <c r="Z34" s="112"/>
      <c r="AA34" s="67"/>
      <c r="AB34" s="161" t="str">
        <f t="shared" si="7"/>
        <v/>
      </c>
      <c r="AC34" s="75"/>
      <c r="AD34" s="76"/>
      <c r="AE34" s="77"/>
      <c r="AF34" s="155"/>
      <c r="AG34" s="15">
        <f>IF($T34="",0,MATCH($T34,※編集不可※選択項目!$H$2:$H$4,0))</f>
        <v>0</v>
      </c>
      <c r="AH34" s="68" t="str" cm="1">
        <f t="array" ref="AH34">IF($C34="","",_xlfn.IFS($AG34=1,L34,$AG34=2,O34,$AG34=3,R34,$AG34=0,""))</f>
        <v/>
      </c>
      <c r="AI34" s="68" t="str" cm="1">
        <f t="array" ref="AI34">IF($C34="","",_xlfn.IFS($AG34=1,M34,$AG34=2,P34,$AG34=3,S34,$AG34=0,""))</f>
        <v/>
      </c>
      <c r="AJ34" s="15">
        <f t="shared" si="8"/>
        <v>0</v>
      </c>
      <c r="AK34" s="15" t="str">
        <f>IF($T34="","",INDEX(※編集不可※選択項目!$M$2:$M$7,MATCH($AG34&amp;"-"&amp;$AJ34,※編集不可※選択項目!$L$2:$L$7,0)))</f>
        <v/>
      </c>
      <c r="AL34" s="15">
        <f t="shared" si="9"/>
        <v>0</v>
      </c>
      <c r="AM34" s="26">
        <f t="shared" si="10"/>
        <v>0</v>
      </c>
      <c r="AN34" s="26">
        <f t="shared" si="11"/>
        <v>0</v>
      </c>
      <c r="AO34" s="15">
        <f t="shared" si="12"/>
        <v>0</v>
      </c>
      <c r="AP34" s="26" t="str">
        <f t="shared" si="13"/>
        <v/>
      </c>
      <c r="AQ34" s="16">
        <f t="shared" si="14"/>
        <v>0</v>
      </c>
      <c r="AR34" s="16">
        <f t="shared" si="15"/>
        <v>0</v>
      </c>
    </row>
    <row r="35" spans="1:44" s="156" customFormat="1" ht="45" customHeight="1" x14ac:dyDescent="0.2">
      <c r="A35" s="27">
        <f t="shared" si="1"/>
        <v>24</v>
      </c>
      <c r="B35" s="28" t="str">
        <f t="shared" si="2"/>
        <v/>
      </c>
      <c r="C35" s="7"/>
      <c r="D35" s="91" t="str">
        <f t="shared" si="3"/>
        <v/>
      </c>
      <c r="E35" s="91" t="str">
        <f t="shared" si="4"/>
        <v/>
      </c>
      <c r="F35" s="8"/>
      <c r="G35" s="30"/>
      <c r="H35" s="31" t="str">
        <f>IF($C35="","",※編集不可※選択項目!$C$2)</f>
        <v/>
      </c>
      <c r="I35" s="31" t="str">
        <f>IF($C35="","",※編集不可※選択項目!$D$2)</f>
        <v/>
      </c>
      <c r="J35" s="94"/>
      <c r="K35" s="96" t="str">
        <f>IF($C35="","",※編集不可※選択項目!$E$2)</f>
        <v/>
      </c>
      <c r="L35" s="98"/>
      <c r="M35" s="98"/>
      <c r="N35" s="96" t="str">
        <f>IF($C35="","",※編集不可※選択項目!$F$2)</f>
        <v/>
      </c>
      <c r="O35" s="98"/>
      <c r="P35" s="98"/>
      <c r="Q35" s="96" t="str">
        <f>IF($C35="","",※編集不可※選択項目!$G$2)</f>
        <v/>
      </c>
      <c r="R35" s="98"/>
      <c r="S35" s="98"/>
      <c r="T35" s="89"/>
      <c r="U35" s="22" t="str">
        <f t="shared" si="5"/>
        <v/>
      </c>
      <c r="V35" s="33" t="str">
        <f t="shared" si="6"/>
        <v/>
      </c>
      <c r="W35" s="100"/>
      <c r="X35" s="8"/>
      <c r="Y35" s="150"/>
      <c r="Z35" s="112"/>
      <c r="AA35" s="67"/>
      <c r="AB35" s="161" t="str">
        <f t="shared" si="7"/>
        <v/>
      </c>
      <c r="AC35" s="75"/>
      <c r="AD35" s="76"/>
      <c r="AE35" s="77"/>
      <c r="AF35" s="155"/>
      <c r="AG35" s="15">
        <f>IF($T35="",0,MATCH($T35,※編集不可※選択項目!$H$2:$H$4,0))</f>
        <v>0</v>
      </c>
      <c r="AH35" s="68" t="str" cm="1">
        <f t="array" ref="AH35">IF($C35="","",_xlfn.IFS($AG35=1,L35,$AG35=2,O35,$AG35=3,R35,$AG35=0,""))</f>
        <v/>
      </c>
      <c r="AI35" s="68" t="str" cm="1">
        <f t="array" ref="AI35">IF($C35="","",_xlfn.IFS($AG35=1,M35,$AG35=2,P35,$AG35=3,S35,$AG35=0,""))</f>
        <v/>
      </c>
      <c r="AJ35" s="15">
        <f t="shared" si="8"/>
        <v>0</v>
      </c>
      <c r="AK35" s="15" t="str">
        <f>IF($T35="","",INDEX(※編集不可※選択項目!$M$2:$M$7,MATCH($AG35&amp;"-"&amp;$AJ35,※編集不可※選択項目!$L$2:$L$7,0)))</f>
        <v/>
      </c>
      <c r="AL35" s="15">
        <f t="shared" si="9"/>
        <v>0</v>
      </c>
      <c r="AM35" s="26">
        <f t="shared" si="10"/>
        <v>0</v>
      </c>
      <c r="AN35" s="26">
        <f t="shared" si="11"/>
        <v>0</v>
      </c>
      <c r="AO35" s="15">
        <f t="shared" si="12"/>
        <v>0</v>
      </c>
      <c r="AP35" s="26" t="str">
        <f t="shared" si="13"/>
        <v/>
      </c>
      <c r="AQ35" s="16">
        <f t="shared" si="14"/>
        <v>0</v>
      </c>
      <c r="AR35" s="16">
        <f t="shared" si="15"/>
        <v>0</v>
      </c>
    </row>
    <row r="36" spans="1:44" s="156" customFormat="1" ht="45" customHeight="1" x14ac:dyDescent="0.2">
      <c r="A36" s="27">
        <f t="shared" si="1"/>
        <v>25</v>
      </c>
      <c r="B36" s="28" t="str">
        <f t="shared" si="2"/>
        <v/>
      </c>
      <c r="C36" s="7"/>
      <c r="D36" s="91" t="str">
        <f t="shared" si="3"/>
        <v/>
      </c>
      <c r="E36" s="91" t="str">
        <f t="shared" si="4"/>
        <v/>
      </c>
      <c r="F36" s="8"/>
      <c r="G36" s="30"/>
      <c r="H36" s="31" t="str">
        <f>IF($C36="","",※編集不可※選択項目!$C$2)</f>
        <v/>
      </c>
      <c r="I36" s="31" t="str">
        <f>IF($C36="","",※編集不可※選択項目!$D$2)</f>
        <v/>
      </c>
      <c r="J36" s="94"/>
      <c r="K36" s="96" t="str">
        <f>IF($C36="","",※編集不可※選択項目!$E$2)</f>
        <v/>
      </c>
      <c r="L36" s="98"/>
      <c r="M36" s="98"/>
      <c r="N36" s="96" t="str">
        <f>IF($C36="","",※編集不可※選択項目!$F$2)</f>
        <v/>
      </c>
      <c r="O36" s="98"/>
      <c r="P36" s="98"/>
      <c r="Q36" s="96" t="str">
        <f>IF($C36="","",※編集不可※選択項目!$G$2)</f>
        <v/>
      </c>
      <c r="R36" s="98"/>
      <c r="S36" s="98"/>
      <c r="T36" s="89"/>
      <c r="U36" s="22" t="str">
        <f t="shared" si="5"/>
        <v/>
      </c>
      <c r="V36" s="33" t="str">
        <f t="shared" si="6"/>
        <v/>
      </c>
      <c r="W36" s="100"/>
      <c r="X36" s="8"/>
      <c r="Y36" s="150"/>
      <c r="Z36" s="112"/>
      <c r="AA36" s="67"/>
      <c r="AB36" s="161" t="str">
        <f t="shared" si="7"/>
        <v/>
      </c>
      <c r="AC36" s="75"/>
      <c r="AD36" s="76"/>
      <c r="AE36" s="77"/>
      <c r="AF36" s="155"/>
      <c r="AG36" s="15">
        <f>IF($T36="",0,MATCH($T36,※編集不可※選択項目!$H$2:$H$4,0))</f>
        <v>0</v>
      </c>
      <c r="AH36" s="68" t="str" cm="1">
        <f t="array" ref="AH36">IF($C36="","",_xlfn.IFS($AG36=1,L36,$AG36=2,O36,$AG36=3,R36,$AG36=0,""))</f>
        <v/>
      </c>
      <c r="AI36" s="68" t="str" cm="1">
        <f t="array" ref="AI36">IF($C36="","",_xlfn.IFS($AG36=1,M36,$AG36=2,P36,$AG36=3,S36,$AG36=0,""))</f>
        <v/>
      </c>
      <c r="AJ36" s="15">
        <f t="shared" si="8"/>
        <v>0</v>
      </c>
      <c r="AK36" s="15" t="str">
        <f>IF($T36="","",INDEX(※編集不可※選択項目!$M$2:$M$7,MATCH($AG36&amp;"-"&amp;$AJ36,※編集不可※選択項目!$L$2:$L$7,0)))</f>
        <v/>
      </c>
      <c r="AL36" s="15">
        <f t="shared" si="9"/>
        <v>0</v>
      </c>
      <c r="AM36" s="26">
        <f t="shared" si="10"/>
        <v>0</v>
      </c>
      <c r="AN36" s="26">
        <f t="shared" si="11"/>
        <v>0</v>
      </c>
      <c r="AO36" s="15">
        <f t="shared" si="12"/>
        <v>0</v>
      </c>
      <c r="AP36" s="26" t="str">
        <f t="shared" si="13"/>
        <v/>
      </c>
      <c r="AQ36" s="16">
        <f t="shared" si="14"/>
        <v>0</v>
      </c>
      <c r="AR36" s="16">
        <f t="shared" si="15"/>
        <v>0</v>
      </c>
    </row>
    <row r="37" spans="1:44" s="156" customFormat="1" ht="45" customHeight="1" x14ac:dyDescent="0.2">
      <c r="A37" s="27">
        <f t="shared" si="1"/>
        <v>26</v>
      </c>
      <c r="B37" s="28" t="str">
        <f t="shared" si="2"/>
        <v/>
      </c>
      <c r="C37" s="7"/>
      <c r="D37" s="91" t="str">
        <f t="shared" si="3"/>
        <v/>
      </c>
      <c r="E37" s="91" t="str">
        <f t="shared" si="4"/>
        <v/>
      </c>
      <c r="F37" s="8"/>
      <c r="G37" s="30"/>
      <c r="H37" s="31" t="str">
        <f>IF($C37="","",※編集不可※選択項目!$C$2)</f>
        <v/>
      </c>
      <c r="I37" s="31" t="str">
        <f>IF($C37="","",※編集不可※選択項目!$D$2)</f>
        <v/>
      </c>
      <c r="J37" s="94"/>
      <c r="K37" s="96" t="str">
        <f>IF($C37="","",※編集不可※選択項目!$E$2)</f>
        <v/>
      </c>
      <c r="L37" s="98"/>
      <c r="M37" s="98"/>
      <c r="N37" s="96" t="str">
        <f>IF($C37="","",※編集不可※選択項目!$F$2)</f>
        <v/>
      </c>
      <c r="O37" s="98"/>
      <c r="P37" s="98"/>
      <c r="Q37" s="96" t="str">
        <f>IF($C37="","",※編集不可※選択項目!$G$2)</f>
        <v/>
      </c>
      <c r="R37" s="98"/>
      <c r="S37" s="98"/>
      <c r="T37" s="89"/>
      <c r="U37" s="22" t="str">
        <f t="shared" si="5"/>
        <v/>
      </c>
      <c r="V37" s="33" t="str">
        <f t="shared" si="6"/>
        <v/>
      </c>
      <c r="W37" s="100"/>
      <c r="X37" s="8"/>
      <c r="Y37" s="150"/>
      <c r="Z37" s="112"/>
      <c r="AA37" s="67"/>
      <c r="AB37" s="161" t="str">
        <f t="shared" si="7"/>
        <v/>
      </c>
      <c r="AC37" s="75"/>
      <c r="AD37" s="76"/>
      <c r="AE37" s="77"/>
      <c r="AF37" s="155"/>
      <c r="AG37" s="15">
        <f>IF($T37="",0,MATCH($T37,※編集不可※選択項目!$H$2:$H$4,0))</f>
        <v>0</v>
      </c>
      <c r="AH37" s="68" t="str" cm="1">
        <f t="array" ref="AH37">IF($C37="","",_xlfn.IFS($AG37=1,L37,$AG37=2,O37,$AG37=3,R37,$AG37=0,""))</f>
        <v/>
      </c>
      <c r="AI37" s="68" t="str" cm="1">
        <f t="array" ref="AI37">IF($C37="","",_xlfn.IFS($AG37=1,M37,$AG37=2,P37,$AG37=3,S37,$AG37=0,""))</f>
        <v/>
      </c>
      <c r="AJ37" s="15">
        <f t="shared" si="8"/>
        <v>0</v>
      </c>
      <c r="AK37" s="15" t="str">
        <f>IF($T37="","",INDEX(※編集不可※選択項目!$M$2:$M$7,MATCH($AG37&amp;"-"&amp;$AJ37,※編集不可※選択項目!$L$2:$L$7,0)))</f>
        <v/>
      </c>
      <c r="AL37" s="15">
        <f t="shared" si="9"/>
        <v>0</v>
      </c>
      <c r="AM37" s="26">
        <f t="shared" si="10"/>
        <v>0</v>
      </c>
      <c r="AN37" s="26">
        <f t="shared" si="11"/>
        <v>0</v>
      </c>
      <c r="AO37" s="15">
        <f t="shared" si="12"/>
        <v>0</v>
      </c>
      <c r="AP37" s="26" t="str">
        <f t="shared" si="13"/>
        <v/>
      </c>
      <c r="AQ37" s="16">
        <f t="shared" si="14"/>
        <v>0</v>
      </c>
      <c r="AR37" s="16">
        <f t="shared" si="15"/>
        <v>0</v>
      </c>
    </row>
    <row r="38" spans="1:44" s="156" customFormat="1" ht="45" customHeight="1" x14ac:dyDescent="0.2">
      <c r="A38" s="27">
        <f t="shared" si="1"/>
        <v>27</v>
      </c>
      <c r="B38" s="28" t="str">
        <f t="shared" si="2"/>
        <v/>
      </c>
      <c r="C38" s="7"/>
      <c r="D38" s="91" t="str">
        <f t="shared" si="3"/>
        <v/>
      </c>
      <c r="E38" s="91" t="str">
        <f t="shared" si="4"/>
        <v/>
      </c>
      <c r="F38" s="8"/>
      <c r="G38" s="30"/>
      <c r="H38" s="31" t="str">
        <f>IF($C38="","",※編集不可※選択項目!$C$2)</f>
        <v/>
      </c>
      <c r="I38" s="31" t="str">
        <f>IF($C38="","",※編集不可※選択項目!$D$2)</f>
        <v/>
      </c>
      <c r="J38" s="94"/>
      <c r="K38" s="96" t="str">
        <f>IF($C38="","",※編集不可※選択項目!$E$2)</f>
        <v/>
      </c>
      <c r="L38" s="98"/>
      <c r="M38" s="98"/>
      <c r="N38" s="96" t="str">
        <f>IF($C38="","",※編集不可※選択項目!$F$2)</f>
        <v/>
      </c>
      <c r="O38" s="98"/>
      <c r="P38" s="98"/>
      <c r="Q38" s="96" t="str">
        <f>IF($C38="","",※編集不可※選択項目!$G$2)</f>
        <v/>
      </c>
      <c r="R38" s="98"/>
      <c r="S38" s="98"/>
      <c r="T38" s="89"/>
      <c r="U38" s="22" t="str">
        <f t="shared" si="5"/>
        <v/>
      </c>
      <c r="V38" s="33" t="str">
        <f t="shared" si="6"/>
        <v/>
      </c>
      <c r="W38" s="100"/>
      <c r="X38" s="8"/>
      <c r="Y38" s="150"/>
      <c r="Z38" s="112"/>
      <c r="AA38" s="67"/>
      <c r="AB38" s="161" t="str">
        <f t="shared" si="7"/>
        <v/>
      </c>
      <c r="AC38" s="75"/>
      <c r="AD38" s="76"/>
      <c r="AE38" s="77"/>
      <c r="AF38" s="155"/>
      <c r="AG38" s="15">
        <f>IF($T38="",0,MATCH($T38,※編集不可※選択項目!$H$2:$H$4,0))</f>
        <v>0</v>
      </c>
      <c r="AH38" s="68" t="str" cm="1">
        <f t="array" ref="AH38">IF($C38="","",_xlfn.IFS($AG38=1,L38,$AG38=2,O38,$AG38=3,R38,$AG38=0,""))</f>
        <v/>
      </c>
      <c r="AI38" s="68" t="str" cm="1">
        <f t="array" ref="AI38">IF($C38="","",_xlfn.IFS($AG38=1,M38,$AG38=2,P38,$AG38=3,S38,$AG38=0,""))</f>
        <v/>
      </c>
      <c r="AJ38" s="15">
        <f t="shared" si="8"/>
        <v>0</v>
      </c>
      <c r="AK38" s="15" t="str">
        <f>IF($T38="","",INDEX(※編集不可※選択項目!$M$2:$M$7,MATCH($AG38&amp;"-"&amp;$AJ38,※編集不可※選択項目!$L$2:$L$7,0)))</f>
        <v/>
      </c>
      <c r="AL38" s="15">
        <f t="shared" si="9"/>
        <v>0</v>
      </c>
      <c r="AM38" s="26">
        <f t="shared" si="10"/>
        <v>0</v>
      </c>
      <c r="AN38" s="26">
        <f t="shared" si="11"/>
        <v>0</v>
      </c>
      <c r="AO38" s="15">
        <f t="shared" si="12"/>
        <v>0</v>
      </c>
      <c r="AP38" s="26" t="str">
        <f t="shared" si="13"/>
        <v/>
      </c>
      <c r="AQ38" s="16">
        <f t="shared" si="14"/>
        <v>0</v>
      </c>
      <c r="AR38" s="16">
        <f t="shared" si="15"/>
        <v>0</v>
      </c>
    </row>
    <row r="39" spans="1:44" s="156" customFormat="1" ht="45" customHeight="1" x14ac:dyDescent="0.2">
      <c r="A39" s="27">
        <f t="shared" si="1"/>
        <v>28</v>
      </c>
      <c r="B39" s="28" t="str">
        <f t="shared" si="2"/>
        <v/>
      </c>
      <c r="C39" s="7"/>
      <c r="D39" s="91" t="str">
        <f t="shared" si="3"/>
        <v/>
      </c>
      <c r="E39" s="91" t="str">
        <f t="shared" si="4"/>
        <v/>
      </c>
      <c r="F39" s="8"/>
      <c r="G39" s="30"/>
      <c r="H39" s="31" t="str">
        <f>IF($C39="","",※編集不可※選択項目!$C$2)</f>
        <v/>
      </c>
      <c r="I39" s="31" t="str">
        <f>IF($C39="","",※編集不可※選択項目!$D$2)</f>
        <v/>
      </c>
      <c r="J39" s="94"/>
      <c r="K39" s="96" t="str">
        <f>IF($C39="","",※編集不可※選択項目!$E$2)</f>
        <v/>
      </c>
      <c r="L39" s="98"/>
      <c r="M39" s="98"/>
      <c r="N39" s="96" t="str">
        <f>IF($C39="","",※編集不可※選択項目!$F$2)</f>
        <v/>
      </c>
      <c r="O39" s="98"/>
      <c r="P39" s="98"/>
      <c r="Q39" s="96" t="str">
        <f>IF($C39="","",※編集不可※選択項目!$G$2)</f>
        <v/>
      </c>
      <c r="R39" s="98"/>
      <c r="S39" s="98"/>
      <c r="T39" s="89"/>
      <c r="U39" s="22" t="str">
        <f t="shared" si="5"/>
        <v/>
      </c>
      <c r="V39" s="33" t="str">
        <f t="shared" si="6"/>
        <v/>
      </c>
      <c r="W39" s="100"/>
      <c r="X39" s="8"/>
      <c r="Y39" s="150"/>
      <c r="Z39" s="112"/>
      <c r="AA39" s="67"/>
      <c r="AB39" s="161" t="str">
        <f t="shared" si="7"/>
        <v/>
      </c>
      <c r="AC39" s="75"/>
      <c r="AD39" s="76"/>
      <c r="AE39" s="77"/>
      <c r="AF39" s="155"/>
      <c r="AG39" s="15">
        <f>IF($T39="",0,MATCH($T39,※編集不可※選択項目!$H$2:$H$4,0))</f>
        <v>0</v>
      </c>
      <c r="AH39" s="68" t="str" cm="1">
        <f t="array" ref="AH39">IF($C39="","",_xlfn.IFS($AG39=1,L39,$AG39=2,O39,$AG39=3,R39,$AG39=0,""))</f>
        <v/>
      </c>
      <c r="AI39" s="68" t="str" cm="1">
        <f t="array" ref="AI39">IF($C39="","",_xlfn.IFS($AG39=1,M39,$AG39=2,P39,$AG39=3,S39,$AG39=0,""))</f>
        <v/>
      </c>
      <c r="AJ39" s="15">
        <f t="shared" si="8"/>
        <v>0</v>
      </c>
      <c r="AK39" s="15" t="str">
        <f>IF($T39="","",INDEX(※編集不可※選択項目!$M$2:$M$7,MATCH($AG39&amp;"-"&amp;$AJ39,※編集不可※選択項目!$L$2:$L$7,0)))</f>
        <v/>
      </c>
      <c r="AL39" s="15">
        <f t="shared" si="9"/>
        <v>0</v>
      </c>
      <c r="AM39" s="26">
        <f t="shared" si="10"/>
        <v>0</v>
      </c>
      <c r="AN39" s="26">
        <f t="shared" si="11"/>
        <v>0</v>
      </c>
      <c r="AO39" s="15">
        <f t="shared" si="12"/>
        <v>0</v>
      </c>
      <c r="AP39" s="26" t="str">
        <f t="shared" si="13"/>
        <v/>
      </c>
      <c r="AQ39" s="16">
        <f t="shared" si="14"/>
        <v>0</v>
      </c>
      <c r="AR39" s="16">
        <f t="shared" si="15"/>
        <v>0</v>
      </c>
    </row>
    <row r="40" spans="1:44" s="156" customFormat="1" ht="45" customHeight="1" x14ac:dyDescent="0.2">
      <c r="A40" s="27">
        <f t="shared" si="1"/>
        <v>29</v>
      </c>
      <c r="B40" s="28" t="str">
        <f t="shared" si="2"/>
        <v/>
      </c>
      <c r="C40" s="7"/>
      <c r="D40" s="91" t="str">
        <f t="shared" si="3"/>
        <v/>
      </c>
      <c r="E40" s="91" t="str">
        <f t="shared" si="4"/>
        <v/>
      </c>
      <c r="F40" s="8"/>
      <c r="G40" s="30"/>
      <c r="H40" s="31" t="str">
        <f>IF($C40="","",※編集不可※選択項目!$C$2)</f>
        <v/>
      </c>
      <c r="I40" s="31" t="str">
        <f>IF($C40="","",※編集不可※選択項目!$D$2)</f>
        <v/>
      </c>
      <c r="J40" s="94"/>
      <c r="K40" s="96" t="str">
        <f>IF($C40="","",※編集不可※選択項目!$E$2)</f>
        <v/>
      </c>
      <c r="L40" s="98"/>
      <c r="M40" s="98"/>
      <c r="N40" s="96" t="str">
        <f>IF($C40="","",※編集不可※選択項目!$F$2)</f>
        <v/>
      </c>
      <c r="O40" s="98"/>
      <c r="P40" s="98"/>
      <c r="Q40" s="96" t="str">
        <f>IF($C40="","",※編集不可※選択項目!$G$2)</f>
        <v/>
      </c>
      <c r="R40" s="98"/>
      <c r="S40" s="98"/>
      <c r="T40" s="89"/>
      <c r="U40" s="22" t="str">
        <f t="shared" si="5"/>
        <v/>
      </c>
      <c r="V40" s="33" t="str">
        <f t="shared" si="6"/>
        <v/>
      </c>
      <c r="W40" s="100"/>
      <c r="X40" s="8"/>
      <c r="Y40" s="150"/>
      <c r="Z40" s="112"/>
      <c r="AA40" s="67"/>
      <c r="AB40" s="161" t="str">
        <f t="shared" si="7"/>
        <v/>
      </c>
      <c r="AC40" s="75"/>
      <c r="AD40" s="76"/>
      <c r="AE40" s="77"/>
      <c r="AF40" s="155"/>
      <c r="AG40" s="15">
        <f>IF($T40="",0,MATCH($T40,※編集不可※選択項目!$H$2:$H$4,0))</f>
        <v>0</v>
      </c>
      <c r="AH40" s="68" t="str" cm="1">
        <f t="array" ref="AH40">IF($C40="","",_xlfn.IFS($AG40=1,L40,$AG40=2,O40,$AG40=3,R40,$AG40=0,""))</f>
        <v/>
      </c>
      <c r="AI40" s="68" t="str" cm="1">
        <f t="array" ref="AI40">IF($C40="","",_xlfn.IFS($AG40=1,M40,$AG40=2,P40,$AG40=3,S40,$AG40=0,""))</f>
        <v/>
      </c>
      <c r="AJ40" s="15">
        <f t="shared" si="8"/>
        <v>0</v>
      </c>
      <c r="AK40" s="15" t="str">
        <f>IF($T40="","",INDEX(※編集不可※選択項目!$M$2:$M$7,MATCH($AG40&amp;"-"&amp;$AJ40,※編集不可※選択項目!$L$2:$L$7,0)))</f>
        <v/>
      </c>
      <c r="AL40" s="15">
        <f t="shared" si="9"/>
        <v>0</v>
      </c>
      <c r="AM40" s="26">
        <f t="shared" si="10"/>
        <v>0</v>
      </c>
      <c r="AN40" s="26">
        <f t="shared" si="11"/>
        <v>0</v>
      </c>
      <c r="AO40" s="15">
        <f t="shared" si="12"/>
        <v>0</v>
      </c>
      <c r="AP40" s="26" t="str">
        <f t="shared" si="13"/>
        <v/>
      </c>
      <c r="AQ40" s="16">
        <f t="shared" si="14"/>
        <v>0</v>
      </c>
      <c r="AR40" s="16">
        <f t="shared" si="15"/>
        <v>0</v>
      </c>
    </row>
    <row r="41" spans="1:44" s="156" customFormat="1" ht="45" customHeight="1" x14ac:dyDescent="0.2">
      <c r="A41" s="27">
        <f t="shared" si="1"/>
        <v>30</v>
      </c>
      <c r="B41" s="28" t="str">
        <f t="shared" si="2"/>
        <v/>
      </c>
      <c r="C41" s="7"/>
      <c r="D41" s="91" t="str">
        <f t="shared" si="3"/>
        <v/>
      </c>
      <c r="E41" s="91" t="str">
        <f t="shared" si="4"/>
        <v/>
      </c>
      <c r="F41" s="8"/>
      <c r="G41" s="30"/>
      <c r="H41" s="31" t="str">
        <f>IF($C41="","",※編集不可※選択項目!$C$2)</f>
        <v/>
      </c>
      <c r="I41" s="31" t="str">
        <f>IF($C41="","",※編集不可※選択項目!$D$2)</f>
        <v/>
      </c>
      <c r="J41" s="94"/>
      <c r="K41" s="96" t="str">
        <f>IF($C41="","",※編集不可※選択項目!$E$2)</f>
        <v/>
      </c>
      <c r="L41" s="98"/>
      <c r="M41" s="98"/>
      <c r="N41" s="96" t="str">
        <f>IF($C41="","",※編集不可※選択項目!$F$2)</f>
        <v/>
      </c>
      <c r="O41" s="98"/>
      <c r="P41" s="98"/>
      <c r="Q41" s="96" t="str">
        <f>IF($C41="","",※編集不可※選択項目!$G$2)</f>
        <v/>
      </c>
      <c r="R41" s="98"/>
      <c r="S41" s="98"/>
      <c r="T41" s="89"/>
      <c r="U41" s="22" t="str">
        <f t="shared" si="5"/>
        <v/>
      </c>
      <c r="V41" s="33" t="str">
        <f t="shared" si="6"/>
        <v/>
      </c>
      <c r="W41" s="100"/>
      <c r="X41" s="8"/>
      <c r="Y41" s="150"/>
      <c r="Z41" s="112"/>
      <c r="AA41" s="67"/>
      <c r="AB41" s="161" t="str">
        <f t="shared" si="7"/>
        <v/>
      </c>
      <c r="AC41" s="75"/>
      <c r="AD41" s="76"/>
      <c r="AE41" s="77"/>
      <c r="AF41" s="155"/>
      <c r="AG41" s="15">
        <f>IF($T41="",0,MATCH($T41,※編集不可※選択項目!$H$2:$H$4,0))</f>
        <v>0</v>
      </c>
      <c r="AH41" s="68" t="str" cm="1">
        <f t="array" ref="AH41">IF($C41="","",_xlfn.IFS($AG41=1,L41,$AG41=2,O41,$AG41=3,R41,$AG41=0,""))</f>
        <v/>
      </c>
      <c r="AI41" s="68" t="str" cm="1">
        <f t="array" ref="AI41">IF($C41="","",_xlfn.IFS($AG41=1,M41,$AG41=2,P41,$AG41=3,S41,$AG41=0,""))</f>
        <v/>
      </c>
      <c r="AJ41" s="15">
        <f t="shared" si="8"/>
        <v>0</v>
      </c>
      <c r="AK41" s="15" t="str">
        <f>IF($T41="","",INDEX(※編集不可※選択項目!$M$2:$M$7,MATCH($AG41&amp;"-"&amp;$AJ41,※編集不可※選択項目!$L$2:$L$7,0)))</f>
        <v/>
      </c>
      <c r="AL41" s="15">
        <f t="shared" si="9"/>
        <v>0</v>
      </c>
      <c r="AM41" s="26">
        <f t="shared" si="10"/>
        <v>0</v>
      </c>
      <c r="AN41" s="26">
        <f t="shared" si="11"/>
        <v>0</v>
      </c>
      <c r="AO41" s="15">
        <f t="shared" si="12"/>
        <v>0</v>
      </c>
      <c r="AP41" s="26" t="str">
        <f t="shared" si="13"/>
        <v/>
      </c>
      <c r="AQ41" s="16">
        <f t="shared" si="14"/>
        <v>0</v>
      </c>
      <c r="AR41" s="16">
        <f t="shared" si="15"/>
        <v>0</v>
      </c>
    </row>
    <row r="42" spans="1:44" s="156" customFormat="1" ht="45" customHeight="1" x14ac:dyDescent="0.2">
      <c r="A42" s="27">
        <f t="shared" si="1"/>
        <v>31</v>
      </c>
      <c r="B42" s="28" t="str">
        <f t="shared" si="2"/>
        <v/>
      </c>
      <c r="C42" s="7"/>
      <c r="D42" s="91" t="str">
        <f t="shared" si="3"/>
        <v/>
      </c>
      <c r="E42" s="91" t="str">
        <f t="shared" si="4"/>
        <v/>
      </c>
      <c r="F42" s="8"/>
      <c r="G42" s="30"/>
      <c r="H42" s="31" t="str">
        <f>IF($C42="","",※編集不可※選択項目!$C$2)</f>
        <v/>
      </c>
      <c r="I42" s="31" t="str">
        <f>IF($C42="","",※編集不可※選択項目!$D$2)</f>
        <v/>
      </c>
      <c r="J42" s="94"/>
      <c r="K42" s="96" t="str">
        <f>IF($C42="","",※編集不可※選択項目!$E$2)</f>
        <v/>
      </c>
      <c r="L42" s="98"/>
      <c r="M42" s="98"/>
      <c r="N42" s="96" t="str">
        <f>IF($C42="","",※編集不可※選択項目!$F$2)</f>
        <v/>
      </c>
      <c r="O42" s="98"/>
      <c r="P42" s="98"/>
      <c r="Q42" s="96" t="str">
        <f>IF($C42="","",※編集不可※選択項目!$G$2)</f>
        <v/>
      </c>
      <c r="R42" s="98"/>
      <c r="S42" s="98"/>
      <c r="T42" s="89"/>
      <c r="U42" s="22" t="str">
        <f t="shared" si="5"/>
        <v/>
      </c>
      <c r="V42" s="33" t="str">
        <f t="shared" si="6"/>
        <v/>
      </c>
      <c r="W42" s="100"/>
      <c r="X42" s="8"/>
      <c r="Y42" s="150"/>
      <c r="Z42" s="112"/>
      <c r="AA42" s="67"/>
      <c r="AB42" s="161" t="str">
        <f t="shared" si="7"/>
        <v/>
      </c>
      <c r="AC42" s="75"/>
      <c r="AD42" s="76"/>
      <c r="AE42" s="77"/>
      <c r="AF42" s="155"/>
      <c r="AG42" s="15">
        <f>IF($T42="",0,MATCH($T42,※編集不可※選択項目!$H$2:$H$4,0))</f>
        <v>0</v>
      </c>
      <c r="AH42" s="68" t="str" cm="1">
        <f t="array" ref="AH42">IF($C42="","",_xlfn.IFS($AG42=1,L42,$AG42=2,O42,$AG42=3,R42,$AG42=0,""))</f>
        <v/>
      </c>
      <c r="AI42" s="68" t="str" cm="1">
        <f t="array" ref="AI42">IF($C42="","",_xlfn.IFS($AG42=1,M42,$AG42=2,P42,$AG42=3,S42,$AG42=0,""))</f>
        <v/>
      </c>
      <c r="AJ42" s="15">
        <f t="shared" si="8"/>
        <v>0</v>
      </c>
      <c r="AK42" s="15" t="str">
        <f>IF($T42="","",INDEX(※編集不可※選択項目!$M$2:$M$7,MATCH($AG42&amp;"-"&amp;$AJ42,※編集不可※選択項目!$L$2:$L$7,0)))</f>
        <v/>
      </c>
      <c r="AL42" s="15">
        <f t="shared" si="9"/>
        <v>0</v>
      </c>
      <c r="AM42" s="26">
        <f t="shared" si="10"/>
        <v>0</v>
      </c>
      <c r="AN42" s="26">
        <f t="shared" si="11"/>
        <v>0</v>
      </c>
      <c r="AO42" s="15">
        <f t="shared" si="12"/>
        <v>0</v>
      </c>
      <c r="AP42" s="26" t="str">
        <f t="shared" si="13"/>
        <v/>
      </c>
      <c r="AQ42" s="16">
        <f t="shared" si="14"/>
        <v>0</v>
      </c>
      <c r="AR42" s="16">
        <f t="shared" si="15"/>
        <v>0</v>
      </c>
    </row>
    <row r="43" spans="1:44" s="156" customFormat="1" ht="45" customHeight="1" x14ac:dyDescent="0.2">
      <c r="A43" s="27">
        <f t="shared" si="1"/>
        <v>32</v>
      </c>
      <c r="B43" s="28" t="str">
        <f t="shared" si="2"/>
        <v/>
      </c>
      <c r="C43" s="7"/>
      <c r="D43" s="91" t="str">
        <f t="shared" si="3"/>
        <v/>
      </c>
      <c r="E43" s="91" t="str">
        <f t="shared" si="4"/>
        <v/>
      </c>
      <c r="F43" s="8"/>
      <c r="G43" s="30"/>
      <c r="H43" s="31" t="str">
        <f>IF($C43="","",※編集不可※選択項目!$C$2)</f>
        <v/>
      </c>
      <c r="I43" s="31" t="str">
        <f>IF($C43="","",※編集不可※選択項目!$D$2)</f>
        <v/>
      </c>
      <c r="J43" s="94"/>
      <c r="K43" s="96" t="str">
        <f>IF($C43="","",※編集不可※選択項目!$E$2)</f>
        <v/>
      </c>
      <c r="L43" s="98"/>
      <c r="M43" s="98"/>
      <c r="N43" s="96" t="str">
        <f>IF($C43="","",※編集不可※選択項目!$F$2)</f>
        <v/>
      </c>
      <c r="O43" s="98"/>
      <c r="P43" s="98"/>
      <c r="Q43" s="96" t="str">
        <f>IF($C43="","",※編集不可※選択項目!$G$2)</f>
        <v/>
      </c>
      <c r="R43" s="98"/>
      <c r="S43" s="98"/>
      <c r="T43" s="89"/>
      <c r="U43" s="22" t="str">
        <f t="shared" si="5"/>
        <v/>
      </c>
      <c r="V43" s="33" t="str">
        <f t="shared" si="6"/>
        <v/>
      </c>
      <c r="W43" s="100"/>
      <c r="X43" s="8"/>
      <c r="Y43" s="150"/>
      <c r="Z43" s="112"/>
      <c r="AA43" s="67"/>
      <c r="AB43" s="161" t="str">
        <f t="shared" si="7"/>
        <v/>
      </c>
      <c r="AC43" s="75"/>
      <c r="AD43" s="76"/>
      <c r="AE43" s="77"/>
      <c r="AF43" s="155"/>
      <c r="AG43" s="15">
        <f>IF($T43="",0,MATCH($T43,※編集不可※選択項目!$H$2:$H$4,0))</f>
        <v>0</v>
      </c>
      <c r="AH43" s="68" t="str" cm="1">
        <f t="array" ref="AH43">IF($C43="","",_xlfn.IFS($AG43=1,L43,$AG43=2,O43,$AG43=3,R43,$AG43=0,""))</f>
        <v/>
      </c>
      <c r="AI43" s="68" t="str" cm="1">
        <f t="array" ref="AI43">IF($C43="","",_xlfn.IFS($AG43=1,M43,$AG43=2,P43,$AG43=3,S43,$AG43=0,""))</f>
        <v/>
      </c>
      <c r="AJ43" s="15">
        <f t="shared" si="8"/>
        <v>0</v>
      </c>
      <c r="AK43" s="15" t="str">
        <f>IF($T43="","",INDEX(※編集不可※選択項目!$M$2:$M$7,MATCH($AG43&amp;"-"&amp;$AJ43,※編集不可※選択項目!$L$2:$L$7,0)))</f>
        <v/>
      </c>
      <c r="AL43" s="15">
        <f t="shared" si="9"/>
        <v>0</v>
      </c>
      <c r="AM43" s="26">
        <f t="shared" si="10"/>
        <v>0</v>
      </c>
      <c r="AN43" s="26">
        <f t="shared" si="11"/>
        <v>0</v>
      </c>
      <c r="AO43" s="15">
        <f t="shared" si="12"/>
        <v>0</v>
      </c>
      <c r="AP43" s="26" t="str">
        <f t="shared" si="13"/>
        <v/>
      </c>
      <c r="AQ43" s="16">
        <f t="shared" si="14"/>
        <v>0</v>
      </c>
      <c r="AR43" s="16">
        <f t="shared" si="15"/>
        <v>0</v>
      </c>
    </row>
    <row r="44" spans="1:44" s="156" customFormat="1" ht="45" customHeight="1" x14ac:dyDescent="0.2">
      <c r="A44" s="27">
        <f t="shared" si="1"/>
        <v>33</v>
      </c>
      <c r="B44" s="28" t="str">
        <f t="shared" si="2"/>
        <v/>
      </c>
      <c r="C44" s="7"/>
      <c r="D44" s="91" t="str">
        <f t="shared" si="3"/>
        <v/>
      </c>
      <c r="E44" s="91" t="str">
        <f t="shared" si="4"/>
        <v/>
      </c>
      <c r="F44" s="8"/>
      <c r="G44" s="30"/>
      <c r="H44" s="31" t="str">
        <f>IF($C44="","",※編集不可※選択項目!$C$2)</f>
        <v/>
      </c>
      <c r="I44" s="31" t="str">
        <f>IF($C44="","",※編集不可※選択項目!$D$2)</f>
        <v/>
      </c>
      <c r="J44" s="94"/>
      <c r="K44" s="96" t="str">
        <f>IF($C44="","",※編集不可※選択項目!$E$2)</f>
        <v/>
      </c>
      <c r="L44" s="98"/>
      <c r="M44" s="98"/>
      <c r="N44" s="96" t="str">
        <f>IF($C44="","",※編集不可※選択項目!$F$2)</f>
        <v/>
      </c>
      <c r="O44" s="98"/>
      <c r="P44" s="98"/>
      <c r="Q44" s="96" t="str">
        <f>IF($C44="","",※編集不可※選択項目!$G$2)</f>
        <v/>
      </c>
      <c r="R44" s="98"/>
      <c r="S44" s="98"/>
      <c r="T44" s="89"/>
      <c r="U44" s="22" t="str">
        <f t="shared" si="5"/>
        <v/>
      </c>
      <c r="V44" s="33" t="str">
        <f t="shared" si="6"/>
        <v/>
      </c>
      <c r="W44" s="100"/>
      <c r="X44" s="8"/>
      <c r="Y44" s="150"/>
      <c r="Z44" s="112"/>
      <c r="AA44" s="67"/>
      <c r="AB44" s="161" t="str">
        <f t="shared" si="7"/>
        <v/>
      </c>
      <c r="AC44" s="75"/>
      <c r="AD44" s="76"/>
      <c r="AE44" s="77"/>
      <c r="AF44" s="155"/>
      <c r="AG44" s="15">
        <f>IF($T44="",0,MATCH($T44,※編集不可※選択項目!$H$2:$H$4,0))</f>
        <v>0</v>
      </c>
      <c r="AH44" s="68" t="str" cm="1">
        <f t="array" ref="AH44">IF($C44="","",_xlfn.IFS($AG44=1,L44,$AG44=2,O44,$AG44=3,R44,$AG44=0,""))</f>
        <v/>
      </c>
      <c r="AI44" s="68" t="str" cm="1">
        <f t="array" ref="AI44">IF($C44="","",_xlfn.IFS($AG44=1,M44,$AG44=2,P44,$AG44=3,S44,$AG44=0,""))</f>
        <v/>
      </c>
      <c r="AJ44" s="15">
        <f t="shared" si="8"/>
        <v>0</v>
      </c>
      <c r="AK44" s="15" t="str">
        <f>IF($T44="","",INDEX(※編集不可※選択項目!$M$2:$M$7,MATCH($AG44&amp;"-"&amp;$AJ44,※編集不可※選択項目!$L$2:$L$7,0)))</f>
        <v/>
      </c>
      <c r="AL44" s="15">
        <f t="shared" si="9"/>
        <v>0</v>
      </c>
      <c r="AM44" s="26">
        <f t="shared" si="10"/>
        <v>0</v>
      </c>
      <c r="AN44" s="26">
        <f t="shared" si="11"/>
        <v>0</v>
      </c>
      <c r="AO44" s="15">
        <f t="shared" si="12"/>
        <v>0</v>
      </c>
      <c r="AP44" s="26" t="str">
        <f t="shared" si="13"/>
        <v/>
      </c>
      <c r="AQ44" s="16">
        <f t="shared" si="14"/>
        <v>0</v>
      </c>
      <c r="AR44" s="16">
        <f t="shared" si="15"/>
        <v>0</v>
      </c>
    </row>
    <row r="45" spans="1:44" s="156" customFormat="1" ht="45" customHeight="1" x14ac:dyDescent="0.2">
      <c r="A45" s="27">
        <f t="shared" si="1"/>
        <v>34</v>
      </c>
      <c r="B45" s="28" t="str">
        <f t="shared" si="2"/>
        <v/>
      </c>
      <c r="C45" s="7"/>
      <c r="D45" s="91" t="str">
        <f t="shared" si="3"/>
        <v/>
      </c>
      <c r="E45" s="91" t="str">
        <f t="shared" si="4"/>
        <v/>
      </c>
      <c r="F45" s="8"/>
      <c r="G45" s="30"/>
      <c r="H45" s="31" t="str">
        <f>IF($C45="","",※編集不可※選択項目!$C$2)</f>
        <v/>
      </c>
      <c r="I45" s="31" t="str">
        <f>IF($C45="","",※編集不可※選択項目!$D$2)</f>
        <v/>
      </c>
      <c r="J45" s="94"/>
      <c r="K45" s="96" t="str">
        <f>IF($C45="","",※編集不可※選択項目!$E$2)</f>
        <v/>
      </c>
      <c r="L45" s="98"/>
      <c r="M45" s="98"/>
      <c r="N45" s="96" t="str">
        <f>IF($C45="","",※編集不可※選択項目!$F$2)</f>
        <v/>
      </c>
      <c r="O45" s="98"/>
      <c r="P45" s="98"/>
      <c r="Q45" s="96" t="str">
        <f>IF($C45="","",※編集不可※選択項目!$G$2)</f>
        <v/>
      </c>
      <c r="R45" s="98"/>
      <c r="S45" s="98"/>
      <c r="T45" s="89"/>
      <c r="U45" s="22" t="str">
        <f t="shared" si="5"/>
        <v/>
      </c>
      <c r="V45" s="33" t="str">
        <f t="shared" si="6"/>
        <v/>
      </c>
      <c r="W45" s="100"/>
      <c r="X45" s="8"/>
      <c r="Y45" s="150"/>
      <c r="Z45" s="112"/>
      <c r="AA45" s="67"/>
      <c r="AB45" s="161" t="str">
        <f t="shared" si="7"/>
        <v/>
      </c>
      <c r="AC45" s="75"/>
      <c r="AD45" s="76"/>
      <c r="AE45" s="77"/>
      <c r="AF45" s="155"/>
      <c r="AG45" s="15">
        <f>IF($T45="",0,MATCH($T45,※編集不可※選択項目!$H$2:$H$4,0))</f>
        <v>0</v>
      </c>
      <c r="AH45" s="68" t="str" cm="1">
        <f t="array" ref="AH45">IF($C45="","",_xlfn.IFS($AG45=1,L45,$AG45=2,O45,$AG45=3,R45,$AG45=0,""))</f>
        <v/>
      </c>
      <c r="AI45" s="68" t="str" cm="1">
        <f t="array" ref="AI45">IF($C45="","",_xlfn.IFS($AG45=1,M45,$AG45=2,P45,$AG45=3,S45,$AG45=0,""))</f>
        <v/>
      </c>
      <c r="AJ45" s="15">
        <f t="shared" si="8"/>
        <v>0</v>
      </c>
      <c r="AK45" s="15" t="str">
        <f>IF($T45="","",INDEX(※編集不可※選択項目!$M$2:$M$7,MATCH($AG45&amp;"-"&amp;$AJ45,※編集不可※選択項目!$L$2:$L$7,0)))</f>
        <v/>
      </c>
      <c r="AL45" s="15">
        <f t="shared" si="9"/>
        <v>0</v>
      </c>
      <c r="AM45" s="26">
        <f t="shared" si="10"/>
        <v>0</v>
      </c>
      <c r="AN45" s="26">
        <f t="shared" si="11"/>
        <v>0</v>
      </c>
      <c r="AO45" s="15">
        <f t="shared" si="12"/>
        <v>0</v>
      </c>
      <c r="AP45" s="26" t="str">
        <f t="shared" si="13"/>
        <v/>
      </c>
      <c r="AQ45" s="16">
        <f t="shared" si="14"/>
        <v>0</v>
      </c>
      <c r="AR45" s="16">
        <f t="shared" si="15"/>
        <v>0</v>
      </c>
    </row>
    <row r="46" spans="1:44" s="156" customFormat="1" ht="45" customHeight="1" x14ac:dyDescent="0.2">
      <c r="A46" s="27">
        <f t="shared" si="1"/>
        <v>35</v>
      </c>
      <c r="B46" s="28" t="str">
        <f t="shared" si="2"/>
        <v/>
      </c>
      <c r="C46" s="7"/>
      <c r="D46" s="91" t="str">
        <f t="shared" si="3"/>
        <v/>
      </c>
      <c r="E46" s="91" t="str">
        <f t="shared" si="4"/>
        <v/>
      </c>
      <c r="F46" s="8"/>
      <c r="G46" s="30"/>
      <c r="H46" s="31" t="str">
        <f>IF($C46="","",※編集不可※選択項目!$C$2)</f>
        <v/>
      </c>
      <c r="I46" s="31" t="str">
        <f>IF($C46="","",※編集不可※選択項目!$D$2)</f>
        <v/>
      </c>
      <c r="J46" s="94"/>
      <c r="K46" s="96" t="str">
        <f>IF($C46="","",※編集不可※選択項目!$E$2)</f>
        <v/>
      </c>
      <c r="L46" s="98"/>
      <c r="M46" s="98"/>
      <c r="N46" s="96" t="str">
        <f>IF($C46="","",※編集不可※選択項目!$F$2)</f>
        <v/>
      </c>
      <c r="O46" s="98"/>
      <c r="P46" s="98"/>
      <c r="Q46" s="96" t="str">
        <f>IF($C46="","",※編集不可※選択項目!$G$2)</f>
        <v/>
      </c>
      <c r="R46" s="98"/>
      <c r="S46" s="98"/>
      <c r="T46" s="89"/>
      <c r="U46" s="22" t="str">
        <f t="shared" si="5"/>
        <v/>
      </c>
      <c r="V46" s="33" t="str">
        <f t="shared" si="6"/>
        <v/>
      </c>
      <c r="W46" s="100"/>
      <c r="X46" s="8"/>
      <c r="Y46" s="150"/>
      <c r="Z46" s="112"/>
      <c r="AA46" s="67"/>
      <c r="AB46" s="161" t="str">
        <f t="shared" si="7"/>
        <v/>
      </c>
      <c r="AC46" s="75"/>
      <c r="AD46" s="76"/>
      <c r="AE46" s="77"/>
      <c r="AF46" s="155"/>
      <c r="AG46" s="15">
        <f>IF($T46="",0,MATCH($T46,※編集不可※選択項目!$H$2:$H$4,0))</f>
        <v>0</v>
      </c>
      <c r="AH46" s="68" t="str" cm="1">
        <f t="array" ref="AH46">IF($C46="","",_xlfn.IFS($AG46=1,L46,$AG46=2,O46,$AG46=3,R46,$AG46=0,""))</f>
        <v/>
      </c>
      <c r="AI46" s="68" t="str" cm="1">
        <f t="array" ref="AI46">IF($C46="","",_xlfn.IFS($AG46=1,M46,$AG46=2,P46,$AG46=3,S46,$AG46=0,""))</f>
        <v/>
      </c>
      <c r="AJ46" s="15">
        <f t="shared" si="8"/>
        <v>0</v>
      </c>
      <c r="AK46" s="15" t="str">
        <f>IF($T46="","",INDEX(※編集不可※選択項目!$M$2:$M$7,MATCH($AG46&amp;"-"&amp;$AJ46,※編集不可※選択項目!$L$2:$L$7,0)))</f>
        <v/>
      </c>
      <c r="AL46" s="15">
        <f t="shared" si="9"/>
        <v>0</v>
      </c>
      <c r="AM46" s="26">
        <f t="shared" si="10"/>
        <v>0</v>
      </c>
      <c r="AN46" s="26">
        <f t="shared" si="11"/>
        <v>0</v>
      </c>
      <c r="AO46" s="15">
        <f t="shared" si="12"/>
        <v>0</v>
      </c>
      <c r="AP46" s="26" t="str">
        <f t="shared" si="13"/>
        <v/>
      </c>
      <c r="AQ46" s="16">
        <f t="shared" si="14"/>
        <v>0</v>
      </c>
      <c r="AR46" s="16">
        <f t="shared" si="15"/>
        <v>0</v>
      </c>
    </row>
    <row r="47" spans="1:44" s="156" customFormat="1" ht="45" customHeight="1" x14ac:dyDescent="0.2">
      <c r="A47" s="27">
        <f t="shared" si="1"/>
        <v>36</v>
      </c>
      <c r="B47" s="28" t="str">
        <f t="shared" si="2"/>
        <v/>
      </c>
      <c r="C47" s="7"/>
      <c r="D47" s="91" t="str">
        <f t="shared" si="3"/>
        <v/>
      </c>
      <c r="E47" s="91" t="str">
        <f t="shared" si="4"/>
        <v/>
      </c>
      <c r="F47" s="8"/>
      <c r="G47" s="30"/>
      <c r="H47" s="31" t="str">
        <f>IF($C47="","",※編集不可※選択項目!$C$2)</f>
        <v/>
      </c>
      <c r="I47" s="31" t="str">
        <f>IF($C47="","",※編集不可※選択項目!$D$2)</f>
        <v/>
      </c>
      <c r="J47" s="94"/>
      <c r="K47" s="96" t="str">
        <f>IF($C47="","",※編集不可※選択項目!$E$2)</f>
        <v/>
      </c>
      <c r="L47" s="98"/>
      <c r="M47" s="98"/>
      <c r="N47" s="96" t="str">
        <f>IF($C47="","",※編集不可※選択項目!$F$2)</f>
        <v/>
      </c>
      <c r="O47" s="98"/>
      <c r="P47" s="98"/>
      <c r="Q47" s="96" t="str">
        <f>IF($C47="","",※編集不可※選択項目!$G$2)</f>
        <v/>
      </c>
      <c r="R47" s="98"/>
      <c r="S47" s="98"/>
      <c r="T47" s="89"/>
      <c r="U47" s="22" t="str">
        <f t="shared" si="5"/>
        <v/>
      </c>
      <c r="V47" s="33" t="str">
        <f t="shared" si="6"/>
        <v/>
      </c>
      <c r="W47" s="100"/>
      <c r="X47" s="8"/>
      <c r="Y47" s="150"/>
      <c r="Z47" s="112"/>
      <c r="AA47" s="67"/>
      <c r="AB47" s="161" t="str">
        <f t="shared" si="7"/>
        <v/>
      </c>
      <c r="AC47" s="75"/>
      <c r="AD47" s="76"/>
      <c r="AE47" s="77"/>
      <c r="AF47" s="155"/>
      <c r="AG47" s="15">
        <f>IF($T47="",0,MATCH($T47,※編集不可※選択項目!$H$2:$H$4,0))</f>
        <v>0</v>
      </c>
      <c r="AH47" s="68" t="str" cm="1">
        <f t="array" ref="AH47">IF($C47="","",_xlfn.IFS($AG47=1,L47,$AG47=2,O47,$AG47=3,R47,$AG47=0,""))</f>
        <v/>
      </c>
      <c r="AI47" s="68" t="str" cm="1">
        <f t="array" ref="AI47">IF($C47="","",_xlfn.IFS($AG47=1,M47,$AG47=2,P47,$AG47=3,S47,$AG47=0,""))</f>
        <v/>
      </c>
      <c r="AJ47" s="15">
        <f t="shared" si="8"/>
        <v>0</v>
      </c>
      <c r="AK47" s="15" t="str">
        <f>IF($T47="","",INDEX(※編集不可※選択項目!$M$2:$M$7,MATCH($AG47&amp;"-"&amp;$AJ47,※編集不可※選択項目!$L$2:$L$7,0)))</f>
        <v/>
      </c>
      <c r="AL47" s="15">
        <f t="shared" si="9"/>
        <v>0</v>
      </c>
      <c r="AM47" s="26">
        <f t="shared" si="10"/>
        <v>0</v>
      </c>
      <c r="AN47" s="26">
        <f t="shared" si="11"/>
        <v>0</v>
      </c>
      <c r="AO47" s="15">
        <f t="shared" si="12"/>
        <v>0</v>
      </c>
      <c r="AP47" s="26" t="str">
        <f t="shared" si="13"/>
        <v/>
      </c>
      <c r="AQ47" s="16">
        <f t="shared" si="14"/>
        <v>0</v>
      </c>
      <c r="AR47" s="16">
        <f t="shared" si="15"/>
        <v>0</v>
      </c>
    </row>
    <row r="48" spans="1:44" s="156" customFormat="1" ht="45" customHeight="1" x14ac:dyDescent="0.2">
      <c r="A48" s="27">
        <f t="shared" si="1"/>
        <v>37</v>
      </c>
      <c r="B48" s="28" t="str">
        <f t="shared" si="2"/>
        <v/>
      </c>
      <c r="C48" s="7"/>
      <c r="D48" s="91" t="str">
        <f t="shared" si="3"/>
        <v/>
      </c>
      <c r="E48" s="91" t="str">
        <f t="shared" si="4"/>
        <v/>
      </c>
      <c r="F48" s="8"/>
      <c r="G48" s="30"/>
      <c r="H48" s="31" t="str">
        <f>IF($C48="","",※編集不可※選択項目!$C$2)</f>
        <v/>
      </c>
      <c r="I48" s="31" t="str">
        <f>IF($C48="","",※編集不可※選択項目!$D$2)</f>
        <v/>
      </c>
      <c r="J48" s="94"/>
      <c r="K48" s="96" t="str">
        <f>IF($C48="","",※編集不可※選択項目!$E$2)</f>
        <v/>
      </c>
      <c r="L48" s="98"/>
      <c r="M48" s="98"/>
      <c r="N48" s="96" t="str">
        <f>IF($C48="","",※編集不可※選択項目!$F$2)</f>
        <v/>
      </c>
      <c r="O48" s="98"/>
      <c r="P48" s="98"/>
      <c r="Q48" s="96" t="str">
        <f>IF($C48="","",※編集不可※選択項目!$G$2)</f>
        <v/>
      </c>
      <c r="R48" s="98"/>
      <c r="S48" s="98"/>
      <c r="T48" s="89"/>
      <c r="U48" s="22" t="str">
        <f t="shared" si="5"/>
        <v/>
      </c>
      <c r="V48" s="33" t="str">
        <f t="shared" si="6"/>
        <v/>
      </c>
      <c r="W48" s="100"/>
      <c r="X48" s="8"/>
      <c r="Y48" s="150"/>
      <c r="Z48" s="112"/>
      <c r="AA48" s="67"/>
      <c r="AB48" s="161" t="str">
        <f t="shared" si="7"/>
        <v/>
      </c>
      <c r="AC48" s="75"/>
      <c r="AD48" s="76"/>
      <c r="AE48" s="77"/>
      <c r="AF48" s="155"/>
      <c r="AG48" s="15">
        <f>IF($T48="",0,MATCH($T48,※編集不可※選択項目!$H$2:$H$4,0))</f>
        <v>0</v>
      </c>
      <c r="AH48" s="68" t="str" cm="1">
        <f t="array" ref="AH48">IF($C48="","",_xlfn.IFS($AG48=1,L48,$AG48=2,O48,$AG48=3,R48,$AG48=0,""))</f>
        <v/>
      </c>
      <c r="AI48" s="68" t="str" cm="1">
        <f t="array" ref="AI48">IF($C48="","",_xlfn.IFS($AG48=1,M48,$AG48=2,P48,$AG48=3,S48,$AG48=0,""))</f>
        <v/>
      </c>
      <c r="AJ48" s="15">
        <f t="shared" si="8"/>
        <v>0</v>
      </c>
      <c r="AK48" s="15" t="str">
        <f>IF($T48="","",INDEX(※編集不可※選択項目!$M$2:$M$7,MATCH($AG48&amp;"-"&amp;$AJ48,※編集不可※選択項目!$L$2:$L$7,0)))</f>
        <v/>
      </c>
      <c r="AL48" s="15">
        <f t="shared" si="9"/>
        <v>0</v>
      </c>
      <c r="AM48" s="26">
        <f t="shared" si="10"/>
        <v>0</v>
      </c>
      <c r="AN48" s="26">
        <f t="shared" si="11"/>
        <v>0</v>
      </c>
      <c r="AO48" s="15">
        <f t="shared" si="12"/>
        <v>0</v>
      </c>
      <c r="AP48" s="26" t="str">
        <f t="shared" si="13"/>
        <v/>
      </c>
      <c r="AQ48" s="16">
        <f t="shared" si="14"/>
        <v>0</v>
      </c>
      <c r="AR48" s="16">
        <f t="shared" si="15"/>
        <v>0</v>
      </c>
    </row>
    <row r="49" spans="1:44" s="156" customFormat="1" ht="45" customHeight="1" x14ac:dyDescent="0.2">
      <c r="A49" s="27">
        <f t="shared" si="1"/>
        <v>38</v>
      </c>
      <c r="B49" s="28" t="str">
        <f t="shared" si="2"/>
        <v/>
      </c>
      <c r="C49" s="7"/>
      <c r="D49" s="91" t="str">
        <f t="shared" si="3"/>
        <v/>
      </c>
      <c r="E49" s="91" t="str">
        <f t="shared" si="4"/>
        <v/>
      </c>
      <c r="F49" s="8"/>
      <c r="G49" s="30"/>
      <c r="H49" s="31" t="str">
        <f>IF($C49="","",※編集不可※選択項目!$C$2)</f>
        <v/>
      </c>
      <c r="I49" s="31" t="str">
        <f>IF($C49="","",※編集不可※選択項目!$D$2)</f>
        <v/>
      </c>
      <c r="J49" s="94"/>
      <c r="K49" s="96" t="str">
        <f>IF($C49="","",※編集不可※選択項目!$E$2)</f>
        <v/>
      </c>
      <c r="L49" s="98"/>
      <c r="M49" s="98"/>
      <c r="N49" s="96" t="str">
        <f>IF($C49="","",※編集不可※選択項目!$F$2)</f>
        <v/>
      </c>
      <c r="O49" s="98"/>
      <c r="P49" s="98"/>
      <c r="Q49" s="96" t="str">
        <f>IF($C49="","",※編集不可※選択項目!$G$2)</f>
        <v/>
      </c>
      <c r="R49" s="98"/>
      <c r="S49" s="98"/>
      <c r="T49" s="89"/>
      <c r="U49" s="22" t="str">
        <f t="shared" si="5"/>
        <v/>
      </c>
      <c r="V49" s="33" t="str">
        <f t="shared" si="6"/>
        <v/>
      </c>
      <c r="W49" s="100"/>
      <c r="X49" s="8"/>
      <c r="Y49" s="150"/>
      <c r="Z49" s="112"/>
      <c r="AA49" s="67"/>
      <c r="AB49" s="161" t="str">
        <f t="shared" si="7"/>
        <v/>
      </c>
      <c r="AC49" s="75"/>
      <c r="AD49" s="76"/>
      <c r="AE49" s="77"/>
      <c r="AF49" s="155"/>
      <c r="AG49" s="15">
        <f>IF($T49="",0,MATCH($T49,※編集不可※選択項目!$H$2:$H$4,0))</f>
        <v>0</v>
      </c>
      <c r="AH49" s="68" t="str" cm="1">
        <f t="array" ref="AH49">IF($C49="","",_xlfn.IFS($AG49=1,L49,$AG49=2,O49,$AG49=3,R49,$AG49=0,""))</f>
        <v/>
      </c>
      <c r="AI49" s="68" t="str" cm="1">
        <f t="array" ref="AI49">IF($C49="","",_xlfn.IFS($AG49=1,M49,$AG49=2,P49,$AG49=3,S49,$AG49=0,""))</f>
        <v/>
      </c>
      <c r="AJ49" s="15">
        <f t="shared" si="8"/>
        <v>0</v>
      </c>
      <c r="AK49" s="15" t="str">
        <f>IF($T49="","",INDEX(※編集不可※選択項目!$M$2:$M$7,MATCH($AG49&amp;"-"&amp;$AJ49,※編集不可※選択項目!$L$2:$L$7,0)))</f>
        <v/>
      </c>
      <c r="AL49" s="15">
        <f t="shared" si="9"/>
        <v>0</v>
      </c>
      <c r="AM49" s="26">
        <f t="shared" si="10"/>
        <v>0</v>
      </c>
      <c r="AN49" s="26">
        <f t="shared" si="11"/>
        <v>0</v>
      </c>
      <c r="AO49" s="15">
        <f t="shared" si="12"/>
        <v>0</v>
      </c>
      <c r="AP49" s="26" t="str">
        <f t="shared" si="13"/>
        <v/>
      </c>
      <c r="AQ49" s="16">
        <f t="shared" si="14"/>
        <v>0</v>
      </c>
      <c r="AR49" s="16">
        <f t="shared" si="15"/>
        <v>0</v>
      </c>
    </row>
    <row r="50" spans="1:44" s="156" customFormat="1" ht="45" customHeight="1" x14ac:dyDescent="0.2">
      <c r="A50" s="27">
        <f t="shared" si="1"/>
        <v>39</v>
      </c>
      <c r="B50" s="28" t="str">
        <f t="shared" si="2"/>
        <v/>
      </c>
      <c r="C50" s="7"/>
      <c r="D50" s="91" t="str">
        <f t="shared" si="3"/>
        <v/>
      </c>
      <c r="E50" s="91" t="str">
        <f t="shared" si="4"/>
        <v/>
      </c>
      <c r="F50" s="8"/>
      <c r="G50" s="30"/>
      <c r="H50" s="31" t="str">
        <f>IF($C50="","",※編集不可※選択項目!$C$2)</f>
        <v/>
      </c>
      <c r="I50" s="31" t="str">
        <f>IF($C50="","",※編集不可※選択項目!$D$2)</f>
        <v/>
      </c>
      <c r="J50" s="94"/>
      <c r="K50" s="96" t="str">
        <f>IF($C50="","",※編集不可※選択項目!$E$2)</f>
        <v/>
      </c>
      <c r="L50" s="98"/>
      <c r="M50" s="98"/>
      <c r="N50" s="96" t="str">
        <f>IF($C50="","",※編集不可※選択項目!$F$2)</f>
        <v/>
      </c>
      <c r="O50" s="98"/>
      <c r="P50" s="98"/>
      <c r="Q50" s="96" t="str">
        <f>IF($C50="","",※編集不可※選択項目!$G$2)</f>
        <v/>
      </c>
      <c r="R50" s="98"/>
      <c r="S50" s="98"/>
      <c r="T50" s="89"/>
      <c r="U50" s="22" t="str">
        <f t="shared" si="5"/>
        <v/>
      </c>
      <c r="V50" s="33" t="str">
        <f t="shared" si="6"/>
        <v/>
      </c>
      <c r="W50" s="100"/>
      <c r="X50" s="8"/>
      <c r="Y50" s="150"/>
      <c r="Z50" s="112"/>
      <c r="AA50" s="67"/>
      <c r="AB50" s="161" t="str">
        <f t="shared" si="7"/>
        <v/>
      </c>
      <c r="AC50" s="75"/>
      <c r="AD50" s="76"/>
      <c r="AE50" s="77"/>
      <c r="AF50" s="155"/>
      <c r="AG50" s="15">
        <f>IF($T50="",0,MATCH($T50,※編集不可※選択項目!$H$2:$H$4,0))</f>
        <v>0</v>
      </c>
      <c r="AH50" s="68" t="str" cm="1">
        <f t="array" ref="AH50">IF($C50="","",_xlfn.IFS($AG50=1,L50,$AG50=2,O50,$AG50=3,R50,$AG50=0,""))</f>
        <v/>
      </c>
      <c r="AI50" s="68" t="str" cm="1">
        <f t="array" ref="AI50">IF($C50="","",_xlfn.IFS($AG50=1,M50,$AG50=2,P50,$AG50=3,S50,$AG50=0,""))</f>
        <v/>
      </c>
      <c r="AJ50" s="15">
        <f t="shared" si="8"/>
        <v>0</v>
      </c>
      <c r="AK50" s="15" t="str">
        <f>IF($T50="","",INDEX(※編集不可※選択項目!$M$2:$M$7,MATCH($AG50&amp;"-"&amp;$AJ50,※編集不可※選択項目!$L$2:$L$7,0)))</f>
        <v/>
      </c>
      <c r="AL50" s="15">
        <f t="shared" si="9"/>
        <v>0</v>
      </c>
      <c r="AM50" s="26">
        <f t="shared" si="10"/>
        <v>0</v>
      </c>
      <c r="AN50" s="26">
        <f t="shared" si="11"/>
        <v>0</v>
      </c>
      <c r="AO50" s="15">
        <f t="shared" si="12"/>
        <v>0</v>
      </c>
      <c r="AP50" s="26" t="str">
        <f t="shared" si="13"/>
        <v/>
      </c>
      <c r="AQ50" s="16">
        <f t="shared" si="14"/>
        <v>0</v>
      </c>
      <c r="AR50" s="16">
        <f t="shared" si="15"/>
        <v>0</v>
      </c>
    </row>
    <row r="51" spans="1:44" s="156" customFormat="1" ht="45" customHeight="1" x14ac:dyDescent="0.2">
      <c r="A51" s="27">
        <f t="shared" si="1"/>
        <v>40</v>
      </c>
      <c r="B51" s="28" t="str">
        <f t="shared" si="2"/>
        <v/>
      </c>
      <c r="C51" s="7"/>
      <c r="D51" s="91" t="str">
        <f t="shared" si="3"/>
        <v/>
      </c>
      <c r="E51" s="91" t="str">
        <f t="shared" si="4"/>
        <v/>
      </c>
      <c r="F51" s="8"/>
      <c r="G51" s="30"/>
      <c r="H51" s="31" t="str">
        <f>IF($C51="","",※編集不可※選択項目!$C$2)</f>
        <v/>
      </c>
      <c r="I51" s="31" t="str">
        <f>IF($C51="","",※編集不可※選択項目!$D$2)</f>
        <v/>
      </c>
      <c r="J51" s="94"/>
      <c r="K51" s="96" t="str">
        <f>IF($C51="","",※編集不可※選択項目!$E$2)</f>
        <v/>
      </c>
      <c r="L51" s="98"/>
      <c r="M51" s="98"/>
      <c r="N51" s="96" t="str">
        <f>IF($C51="","",※編集不可※選択項目!$F$2)</f>
        <v/>
      </c>
      <c r="O51" s="98"/>
      <c r="P51" s="98"/>
      <c r="Q51" s="96" t="str">
        <f>IF($C51="","",※編集不可※選択項目!$G$2)</f>
        <v/>
      </c>
      <c r="R51" s="98"/>
      <c r="S51" s="98"/>
      <c r="T51" s="89"/>
      <c r="U51" s="22" t="str">
        <f t="shared" si="5"/>
        <v/>
      </c>
      <c r="V51" s="33" t="str">
        <f t="shared" si="6"/>
        <v/>
      </c>
      <c r="W51" s="100"/>
      <c r="X51" s="8"/>
      <c r="Y51" s="150"/>
      <c r="Z51" s="112"/>
      <c r="AA51" s="67"/>
      <c r="AB51" s="161" t="str">
        <f t="shared" si="7"/>
        <v/>
      </c>
      <c r="AC51" s="75"/>
      <c r="AD51" s="76"/>
      <c r="AE51" s="77"/>
      <c r="AF51" s="155"/>
      <c r="AG51" s="15">
        <f>IF($T51="",0,MATCH($T51,※編集不可※選択項目!$H$2:$H$4,0))</f>
        <v>0</v>
      </c>
      <c r="AH51" s="68" t="str" cm="1">
        <f t="array" ref="AH51">IF($C51="","",_xlfn.IFS($AG51=1,L51,$AG51=2,O51,$AG51=3,R51,$AG51=0,""))</f>
        <v/>
      </c>
      <c r="AI51" s="68" t="str" cm="1">
        <f t="array" ref="AI51">IF($C51="","",_xlfn.IFS($AG51=1,M51,$AG51=2,P51,$AG51=3,S51,$AG51=0,""))</f>
        <v/>
      </c>
      <c r="AJ51" s="15">
        <f t="shared" si="8"/>
        <v>0</v>
      </c>
      <c r="AK51" s="15" t="str">
        <f>IF($T51="","",INDEX(※編集不可※選択項目!$M$2:$M$7,MATCH($AG51&amp;"-"&amp;$AJ51,※編集不可※選択項目!$L$2:$L$7,0)))</f>
        <v/>
      </c>
      <c r="AL51" s="15">
        <f t="shared" si="9"/>
        <v>0</v>
      </c>
      <c r="AM51" s="26">
        <f t="shared" si="10"/>
        <v>0</v>
      </c>
      <c r="AN51" s="26">
        <f t="shared" si="11"/>
        <v>0</v>
      </c>
      <c r="AO51" s="15">
        <f t="shared" si="12"/>
        <v>0</v>
      </c>
      <c r="AP51" s="26" t="str">
        <f t="shared" si="13"/>
        <v/>
      </c>
      <c r="AQ51" s="16">
        <f t="shared" si="14"/>
        <v>0</v>
      </c>
      <c r="AR51" s="16">
        <f t="shared" si="15"/>
        <v>0</v>
      </c>
    </row>
    <row r="52" spans="1:44" s="156" customFormat="1" ht="45" customHeight="1" x14ac:dyDescent="0.2">
      <c r="A52" s="27">
        <f t="shared" si="1"/>
        <v>41</v>
      </c>
      <c r="B52" s="28" t="str">
        <f t="shared" si="2"/>
        <v/>
      </c>
      <c r="C52" s="7"/>
      <c r="D52" s="91" t="str">
        <f t="shared" si="3"/>
        <v/>
      </c>
      <c r="E52" s="91" t="str">
        <f t="shared" si="4"/>
        <v/>
      </c>
      <c r="F52" s="8"/>
      <c r="G52" s="30"/>
      <c r="H52" s="31" t="str">
        <f>IF($C52="","",※編集不可※選択項目!$C$2)</f>
        <v/>
      </c>
      <c r="I52" s="31" t="str">
        <f>IF($C52="","",※編集不可※選択項目!$D$2)</f>
        <v/>
      </c>
      <c r="J52" s="94"/>
      <c r="K52" s="96" t="str">
        <f>IF($C52="","",※編集不可※選択項目!$E$2)</f>
        <v/>
      </c>
      <c r="L52" s="98"/>
      <c r="M52" s="98"/>
      <c r="N52" s="96" t="str">
        <f>IF($C52="","",※編集不可※選択項目!$F$2)</f>
        <v/>
      </c>
      <c r="O52" s="98"/>
      <c r="P52" s="98"/>
      <c r="Q52" s="96" t="str">
        <f>IF($C52="","",※編集不可※選択項目!$G$2)</f>
        <v/>
      </c>
      <c r="R52" s="98"/>
      <c r="S52" s="98"/>
      <c r="T52" s="89"/>
      <c r="U52" s="22" t="str">
        <f t="shared" si="5"/>
        <v/>
      </c>
      <c r="V52" s="33" t="str">
        <f t="shared" si="6"/>
        <v/>
      </c>
      <c r="W52" s="100"/>
      <c r="X52" s="8"/>
      <c r="Y52" s="150"/>
      <c r="Z52" s="112"/>
      <c r="AA52" s="67"/>
      <c r="AB52" s="161" t="str">
        <f t="shared" si="7"/>
        <v/>
      </c>
      <c r="AC52" s="75"/>
      <c r="AD52" s="76"/>
      <c r="AE52" s="77"/>
      <c r="AF52" s="155"/>
      <c r="AG52" s="15">
        <f>IF($T52="",0,MATCH($T52,※編集不可※選択項目!$H$2:$H$4,0))</f>
        <v>0</v>
      </c>
      <c r="AH52" s="68" t="str" cm="1">
        <f t="array" ref="AH52">IF($C52="","",_xlfn.IFS($AG52=1,L52,$AG52=2,O52,$AG52=3,R52,$AG52=0,""))</f>
        <v/>
      </c>
      <c r="AI52" s="68" t="str" cm="1">
        <f t="array" ref="AI52">IF($C52="","",_xlfn.IFS($AG52=1,M52,$AG52=2,P52,$AG52=3,S52,$AG52=0,""))</f>
        <v/>
      </c>
      <c r="AJ52" s="15">
        <f t="shared" si="8"/>
        <v>0</v>
      </c>
      <c r="AK52" s="15" t="str">
        <f>IF($T52="","",INDEX(※編集不可※選択項目!$M$2:$M$7,MATCH($AG52&amp;"-"&amp;$AJ52,※編集不可※選択項目!$L$2:$L$7,0)))</f>
        <v/>
      </c>
      <c r="AL52" s="15">
        <f t="shared" si="9"/>
        <v>0</v>
      </c>
      <c r="AM52" s="26">
        <f t="shared" si="10"/>
        <v>0</v>
      </c>
      <c r="AN52" s="26">
        <f t="shared" si="11"/>
        <v>0</v>
      </c>
      <c r="AO52" s="15">
        <f t="shared" si="12"/>
        <v>0</v>
      </c>
      <c r="AP52" s="26" t="str">
        <f t="shared" si="13"/>
        <v/>
      </c>
      <c r="AQ52" s="16">
        <f t="shared" si="14"/>
        <v>0</v>
      </c>
      <c r="AR52" s="16">
        <f t="shared" si="15"/>
        <v>0</v>
      </c>
    </row>
    <row r="53" spans="1:44" s="156" customFormat="1" ht="45" customHeight="1" x14ac:dyDescent="0.2">
      <c r="A53" s="27">
        <f t="shared" si="1"/>
        <v>42</v>
      </c>
      <c r="B53" s="28" t="str">
        <f t="shared" si="2"/>
        <v/>
      </c>
      <c r="C53" s="7"/>
      <c r="D53" s="91" t="str">
        <f t="shared" si="3"/>
        <v/>
      </c>
      <c r="E53" s="91" t="str">
        <f t="shared" si="4"/>
        <v/>
      </c>
      <c r="F53" s="8"/>
      <c r="G53" s="30"/>
      <c r="H53" s="31" t="str">
        <f>IF($C53="","",※編集不可※選択項目!$C$2)</f>
        <v/>
      </c>
      <c r="I53" s="31" t="str">
        <f>IF($C53="","",※編集不可※選択項目!$D$2)</f>
        <v/>
      </c>
      <c r="J53" s="94"/>
      <c r="K53" s="96" t="str">
        <f>IF($C53="","",※編集不可※選択項目!$E$2)</f>
        <v/>
      </c>
      <c r="L53" s="98"/>
      <c r="M53" s="98"/>
      <c r="N53" s="96" t="str">
        <f>IF($C53="","",※編集不可※選択項目!$F$2)</f>
        <v/>
      </c>
      <c r="O53" s="98"/>
      <c r="P53" s="98"/>
      <c r="Q53" s="96" t="str">
        <f>IF($C53="","",※編集不可※選択項目!$G$2)</f>
        <v/>
      </c>
      <c r="R53" s="98"/>
      <c r="S53" s="98"/>
      <c r="T53" s="89"/>
      <c r="U53" s="22" t="str">
        <f t="shared" si="5"/>
        <v/>
      </c>
      <c r="V53" s="33" t="str">
        <f t="shared" si="6"/>
        <v/>
      </c>
      <c r="W53" s="100"/>
      <c r="X53" s="8"/>
      <c r="Y53" s="150"/>
      <c r="Z53" s="112"/>
      <c r="AA53" s="67"/>
      <c r="AB53" s="161" t="str">
        <f t="shared" si="7"/>
        <v/>
      </c>
      <c r="AC53" s="75"/>
      <c r="AD53" s="76"/>
      <c r="AE53" s="77"/>
      <c r="AF53" s="155"/>
      <c r="AG53" s="15">
        <f>IF($T53="",0,MATCH($T53,※編集不可※選択項目!$H$2:$H$4,0))</f>
        <v>0</v>
      </c>
      <c r="AH53" s="68" t="str" cm="1">
        <f t="array" ref="AH53">IF($C53="","",_xlfn.IFS($AG53=1,L53,$AG53=2,O53,$AG53=3,R53,$AG53=0,""))</f>
        <v/>
      </c>
      <c r="AI53" s="68" t="str" cm="1">
        <f t="array" ref="AI53">IF($C53="","",_xlfn.IFS($AG53=1,M53,$AG53=2,P53,$AG53=3,S53,$AG53=0,""))</f>
        <v/>
      </c>
      <c r="AJ53" s="15">
        <f t="shared" si="8"/>
        <v>0</v>
      </c>
      <c r="AK53" s="15" t="str">
        <f>IF($T53="","",INDEX(※編集不可※選択項目!$M$2:$M$7,MATCH($AG53&amp;"-"&amp;$AJ53,※編集不可※選択項目!$L$2:$L$7,0)))</f>
        <v/>
      </c>
      <c r="AL53" s="15">
        <f t="shared" si="9"/>
        <v>0</v>
      </c>
      <c r="AM53" s="26">
        <f t="shared" si="10"/>
        <v>0</v>
      </c>
      <c r="AN53" s="26">
        <f t="shared" si="11"/>
        <v>0</v>
      </c>
      <c r="AO53" s="15">
        <f t="shared" si="12"/>
        <v>0</v>
      </c>
      <c r="AP53" s="26" t="str">
        <f t="shared" si="13"/>
        <v/>
      </c>
      <c r="AQ53" s="16">
        <f t="shared" si="14"/>
        <v>0</v>
      </c>
      <c r="AR53" s="16">
        <f t="shared" si="15"/>
        <v>0</v>
      </c>
    </row>
    <row r="54" spans="1:44" s="156" customFormat="1" ht="45" customHeight="1" x14ac:dyDescent="0.2">
      <c r="A54" s="27">
        <f t="shared" si="1"/>
        <v>43</v>
      </c>
      <c r="B54" s="28" t="str">
        <f t="shared" si="2"/>
        <v/>
      </c>
      <c r="C54" s="7"/>
      <c r="D54" s="91" t="str">
        <f t="shared" si="3"/>
        <v/>
      </c>
      <c r="E54" s="91" t="str">
        <f t="shared" si="4"/>
        <v/>
      </c>
      <c r="F54" s="8"/>
      <c r="G54" s="30"/>
      <c r="H54" s="31" t="str">
        <f>IF($C54="","",※編集不可※選択項目!$C$2)</f>
        <v/>
      </c>
      <c r="I54" s="31" t="str">
        <f>IF($C54="","",※編集不可※選択項目!$D$2)</f>
        <v/>
      </c>
      <c r="J54" s="94"/>
      <c r="K54" s="96" t="str">
        <f>IF($C54="","",※編集不可※選択項目!$E$2)</f>
        <v/>
      </c>
      <c r="L54" s="98"/>
      <c r="M54" s="98"/>
      <c r="N54" s="96" t="str">
        <f>IF($C54="","",※編集不可※選択項目!$F$2)</f>
        <v/>
      </c>
      <c r="O54" s="98"/>
      <c r="P54" s="98"/>
      <c r="Q54" s="96" t="str">
        <f>IF($C54="","",※編集不可※選択項目!$G$2)</f>
        <v/>
      </c>
      <c r="R54" s="98"/>
      <c r="S54" s="98"/>
      <c r="T54" s="89"/>
      <c r="U54" s="22" t="str">
        <f t="shared" si="5"/>
        <v/>
      </c>
      <c r="V54" s="33" t="str">
        <f t="shared" si="6"/>
        <v/>
      </c>
      <c r="W54" s="100"/>
      <c r="X54" s="8"/>
      <c r="Y54" s="150"/>
      <c r="Z54" s="112"/>
      <c r="AA54" s="67"/>
      <c r="AB54" s="161" t="str">
        <f t="shared" si="7"/>
        <v/>
      </c>
      <c r="AC54" s="75"/>
      <c r="AD54" s="76"/>
      <c r="AE54" s="77"/>
      <c r="AF54" s="155"/>
      <c r="AG54" s="15">
        <f>IF($T54="",0,MATCH($T54,※編集不可※選択項目!$H$2:$H$4,0))</f>
        <v>0</v>
      </c>
      <c r="AH54" s="68" t="str" cm="1">
        <f t="array" ref="AH54">IF($C54="","",_xlfn.IFS($AG54=1,L54,$AG54=2,O54,$AG54=3,R54,$AG54=0,""))</f>
        <v/>
      </c>
      <c r="AI54" s="68" t="str" cm="1">
        <f t="array" ref="AI54">IF($C54="","",_xlfn.IFS($AG54=1,M54,$AG54=2,P54,$AG54=3,S54,$AG54=0,""))</f>
        <v/>
      </c>
      <c r="AJ54" s="15">
        <f t="shared" si="8"/>
        <v>0</v>
      </c>
      <c r="AK54" s="15" t="str">
        <f>IF($T54="","",INDEX(※編集不可※選択項目!$M$2:$M$7,MATCH($AG54&amp;"-"&amp;$AJ54,※編集不可※選択項目!$L$2:$L$7,0)))</f>
        <v/>
      </c>
      <c r="AL54" s="15">
        <f t="shared" si="9"/>
        <v>0</v>
      </c>
      <c r="AM54" s="26">
        <f t="shared" si="10"/>
        <v>0</v>
      </c>
      <c r="AN54" s="26">
        <f t="shared" si="11"/>
        <v>0</v>
      </c>
      <c r="AO54" s="15">
        <f t="shared" si="12"/>
        <v>0</v>
      </c>
      <c r="AP54" s="26" t="str">
        <f t="shared" si="13"/>
        <v/>
      </c>
      <c r="AQ54" s="16">
        <f t="shared" si="14"/>
        <v>0</v>
      </c>
      <c r="AR54" s="16">
        <f t="shared" si="15"/>
        <v>0</v>
      </c>
    </row>
    <row r="55" spans="1:44" s="156" customFormat="1" ht="45" customHeight="1" x14ac:dyDescent="0.2">
      <c r="A55" s="27">
        <f t="shared" si="1"/>
        <v>44</v>
      </c>
      <c r="B55" s="28" t="str">
        <f t="shared" si="2"/>
        <v/>
      </c>
      <c r="C55" s="7"/>
      <c r="D55" s="91" t="str">
        <f t="shared" si="3"/>
        <v/>
      </c>
      <c r="E55" s="91" t="str">
        <f t="shared" si="4"/>
        <v/>
      </c>
      <c r="F55" s="8"/>
      <c r="G55" s="30"/>
      <c r="H55" s="31" t="str">
        <f>IF($C55="","",※編集不可※選択項目!$C$2)</f>
        <v/>
      </c>
      <c r="I55" s="31" t="str">
        <f>IF($C55="","",※編集不可※選択項目!$D$2)</f>
        <v/>
      </c>
      <c r="J55" s="94"/>
      <c r="K55" s="96" t="str">
        <f>IF($C55="","",※編集不可※選択項目!$E$2)</f>
        <v/>
      </c>
      <c r="L55" s="98"/>
      <c r="M55" s="98"/>
      <c r="N55" s="96" t="str">
        <f>IF($C55="","",※編集不可※選択項目!$F$2)</f>
        <v/>
      </c>
      <c r="O55" s="98"/>
      <c r="P55" s="98"/>
      <c r="Q55" s="96" t="str">
        <f>IF($C55="","",※編集不可※選択項目!$G$2)</f>
        <v/>
      </c>
      <c r="R55" s="98"/>
      <c r="S55" s="98"/>
      <c r="T55" s="89"/>
      <c r="U55" s="22" t="str">
        <f t="shared" si="5"/>
        <v/>
      </c>
      <c r="V55" s="33" t="str">
        <f t="shared" si="6"/>
        <v/>
      </c>
      <c r="W55" s="100"/>
      <c r="X55" s="8"/>
      <c r="Y55" s="150"/>
      <c r="Z55" s="112"/>
      <c r="AA55" s="67"/>
      <c r="AB55" s="161" t="str">
        <f t="shared" si="7"/>
        <v/>
      </c>
      <c r="AC55" s="75"/>
      <c r="AD55" s="76"/>
      <c r="AE55" s="77"/>
      <c r="AF55" s="155"/>
      <c r="AG55" s="15">
        <f>IF($T55="",0,MATCH($T55,※編集不可※選択項目!$H$2:$H$4,0))</f>
        <v>0</v>
      </c>
      <c r="AH55" s="68" t="str" cm="1">
        <f t="array" ref="AH55">IF($C55="","",_xlfn.IFS($AG55=1,L55,$AG55=2,O55,$AG55=3,R55,$AG55=0,""))</f>
        <v/>
      </c>
      <c r="AI55" s="68" t="str" cm="1">
        <f t="array" ref="AI55">IF($C55="","",_xlfn.IFS($AG55=1,M55,$AG55=2,P55,$AG55=3,S55,$AG55=0,""))</f>
        <v/>
      </c>
      <c r="AJ55" s="15">
        <f t="shared" si="8"/>
        <v>0</v>
      </c>
      <c r="AK55" s="15" t="str">
        <f>IF($T55="","",INDEX(※編集不可※選択項目!$M$2:$M$7,MATCH($AG55&amp;"-"&amp;$AJ55,※編集不可※選択項目!$L$2:$L$7,0)))</f>
        <v/>
      </c>
      <c r="AL55" s="15">
        <f t="shared" si="9"/>
        <v>0</v>
      </c>
      <c r="AM55" s="26">
        <f t="shared" si="10"/>
        <v>0</v>
      </c>
      <c r="AN55" s="26">
        <f t="shared" si="11"/>
        <v>0</v>
      </c>
      <c r="AO55" s="15">
        <f t="shared" si="12"/>
        <v>0</v>
      </c>
      <c r="AP55" s="26" t="str">
        <f t="shared" si="13"/>
        <v/>
      </c>
      <c r="AQ55" s="16">
        <f t="shared" si="14"/>
        <v>0</v>
      </c>
      <c r="AR55" s="16">
        <f t="shared" si="15"/>
        <v>0</v>
      </c>
    </row>
    <row r="56" spans="1:44" s="156" customFormat="1" ht="45" customHeight="1" x14ac:dyDescent="0.2">
      <c r="A56" s="27">
        <f t="shared" si="1"/>
        <v>45</v>
      </c>
      <c r="B56" s="28" t="str">
        <f t="shared" si="2"/>
        <v/>
      </c>
      <c r="C56" s="7"/>
      <c r="D56" s="91" t="str">
        <f t="shared" si="3"/>
        <v/>
      </c>
      <c r="E56" s="91" t="str">
        <f t="shared" si="4"/>
        <v/>
      </c>
      <c r="F56" s="8"/>
      <c r="G56" s="30"/>
      <c r="H56" s="31" t="str">
        <f>IF($C56="","",※編集不可※選択項目!$C$2)</f>
        <v/>
      </c>
      <c r="I56" s="31" t="str">
        <f>IF($C56="","",※編集不可※選択項目!$D$2)</f>
        <v/>
      </c>
      <c r="J56" s="94"/>
      <c r="K56" s="96" t="str">
        <f>IF($C56="","",※編集不可※選択項目!$E$2)</f>
        <v/>
      </c>
      <c r="L56" s="98"/>
      <c r="M56" s="98"/>
      <c r="N56" s="96" t="str">
        <f>IF($C56="","",※編集不可※選択項目!$F$2)</f>
        <v/>
      </c>
      <c r="O56" s="98"/>
      <c r="P56" s="98"/>
      <c r="Q56" s="96" t="str">
        <f>IF($C56="","",※編集不可※選択項目!$G$2)</f>
        <v/>
      </c>
      <c r="R56" s="98"/>
      <c r="S56" s="98"/>
      <c r="T56" s="89"/>
      <c r="U56" s="22" t="str">
        <f t="shared" si="5"/>
        <v/>
      </c>
      <c r="V56" s="33" t="str">
        <f t="shared" si="6"/>
        <v/>
      </c>
      <c r="W56" s="100"/>
      <c r="X56" s="8"/>
      <c r="Y56" s="150"/>
      <c r="Z56" s="112"/>
      <c r="AA56" s="67"/>
      <c r="AB56" s="161" t="str">
        <f t="shared" si="7"/>
        <v/>
      </c>
      <c r="AC56" s="75"/>
      <c r="AD56" s="76"/>
      <c r="AE56" s="77"/>
      <c r="AF56" s="155"/>
      <c r="AG56" s="15">
        <f>IF($T56="",0,MATCH($T56,※編集不可※選択項目!$H$2:$H$4,0))</f>
        <v>0</v>
      </c>
      <c r="AH56" s="68" t="str" cm="1">
        <f t="array" ref="AH56">IF($C56="","",_xlfn.IFS($AG56=1,L56,$AG56=2,O56,$AG56=3,R56,$AG56=0,""))</f>
        <v/>
      </c>
      <c r="AI56" s="68" t="str" cm="1">
        <f t="array" ref="AI56">IF($C56="","",_xlfn.IFS($AG56=1,M56,$AG56=2,P56,$AG56=3,S56,$AG56=0,""))</f>
        <v/>
      </c>
      <c r="AJ56" s="15">
        <f t="shared" si="8"/>
        <v>0</v>
      </c>
      <c r="AK56" s="15" t="str">
        <f>IF($T56="","",INDEX(※編集不可※選択項目!$M$2:$M$7,MATCH($AG56&amp;"-"&amp;$AJ56,※編集不可※選択項目!$L$2:$L$7,0)))</f>
        <v/>
      </c>
      <c r="AL56" s="15">
        <f t="shared" si="9"/>
        <v>0</v>
      </c>
      <c r="AM56" s="26">
        <f t="shared" si="10"/>
        <v>0</v>
      </c>
      <c r="AN56" s="26">
        <f t="shared" si="11"/>
        <v>0</v>
      </c>
      <c r="AO56" s="15">
        <f t="shared" si="12"/>
        <v>0</v>
      </c>
      <c r="AP56" s="26" t="str">
        <f t="shared" si="13"/>
        <v/>
      </c>
      <c r="AQ56" s="16">
        <f t="shared" si="14"/>
        <v>0</v>
      </c>
      <c r="AR56" s="16">
        <f t="shared" si="15"/>
        <v>0</v>
      </c>
    </row>
    <row r="57" spans="1:44" s="156" customFormat="1" ht="45" customHeight="1" x14ac:dyDescent="0.2">
      <c r="A57" s="27">
        <f t="shared" si="1"/>
        <v>46</v>
      </c>
      <c r="B57" s="28" t="str">
        <f t="shared" si="2"/>
        <v/>
      </c>
      <c r="C57" s="7"/>
      <c r="D57" s="91" t="str">
        <f t="shared" si="3"/>
        <v/>
      </c>
      <c r="E57" s="91" t="str">
        <f t="shared" si="4"/>
        <v/>
      </c>
      <c r="F57" s="8"/>
      <c r="G57" s="30"/>
      <c r="H57" s="31" t="str">
        <f>IF($C57="","",※編集不可※選択項目!$C$2)</f>
        <v/>
      </c>
      <c r="I57" s="31" t="str">
        <f>IF($C57="","",※編集不可※選択項目!$D$2)</f>
        <v/>
      </c>
      <c r="J57" s="94"/>
      <c r="K57" s="96" t="str">
        <f>IF($C57="","",※編集不可※選択項目!$E$2)</f>
        <v/>
      </c>
      <c r="L57" s="98"/>
      <c r="M57" s="98"/>
      <c r="N57" s="96" t="str">
        <f>IF($C57="","",※編集不可※選択項目!$F$2)</f>
        <v/>
      </c>
      <c r="O57" s="98"/>
      <c r="P57" s="98"/>
      <c r="Q57" s="96" t="str">
        <f>IF($C57="","",※編集不可※選択項目!$G$2)</f>
        <v/>
      </c>
      <c r="R57" s="98"/>
      <c r="S57" s="98"/>
      <c r="T57" s="89"/>
      <c r="U57" s="22" t="str">
        <f t="shared" si="5"/>
        <v/>
      </c>
      <c r="V57" s="33" t="str">
        <f t="shared" si="6"/>
        <v/>
      </c>
      <c r="W57" s="100"/>
      <c r="X57" s="8"/>
      <c r="Y57" s="150"/>
      <c r="Z57" s="112"/>
      <c r="AA57" s="67"/>
      <c r="AB57" s="161" t="str">
        <f t="shared" si="7"/>
        <v/>
      </c>
      <c r="AC57" s="75"/>
      <c r="AD57" s="76"/>
      <c r="AE57" s="77"/>
      <c r="AF57" s="155"/>
      <c r="AG57" s="15">
        <f>IF($T57="",0,MATCH($T57,※編集不可※選択項目!$H$2:$H$4,0))</f>
        <v>0</v>
      </c>
      <c r="AH57" s="68" t="str" cm="1">
        <f t="array" ref="AH57">IF($C57="","",_xlfn.IFS($AG57=1,L57,$AG57=2,O57,$AG57=3,R57,$AG57=0,""))</f>
        <v/>
      </c>
      <c r="AI57" s="68" t="str" cm="1">
        <f t="array" ref="AI57">IF($C57="","",_xlfn.IFS($AG57=1,M57,$AG57=2,P57,$AG57=3,S57,$AG57=0,""))</f>
        <v/>
      </c>
      <c r="AJ57" s="15">
        <f t="shared" si="8"/>
        <v>0</v>
      </c>
      <c r="AK57" s="15" t="str">
        <f>IF($T57="","",INDEX(※編集不可※選択項目!$M$2:$M$7,MATCH($AG57&amp;"-"&amp;$AJ57,※編集不可※選択項目!$L$2:$L$7,0)))</f>
        <v/>
      </c>
      <c r="AL57" s="15">
        <f t="shared" si="9"/>
        <v>0</v>
      </c>
      <c r="AM57" s="26">
        <f t="shared" si="10"/>
        <v>0</v>
      </c>
      <c r="AN57" s="26">
        <f t="shared" si="11"/>
        <v>0</v>
      </c>
      <c r="AO57" s="15">
        <f t="shared" si="12"/>
        <v>0</v>
      </c>
      <c r="AP57" s="26" t="str">
        <f t="shared" si="13"/>
        <v/>
      </c>
      <c r="AQ57" s="16">
        <f t="shared" si="14"/>
        <v>0</v>
      </c>
      <c r="AR57" s="16">
        <f t="shared" si="15"/>
        <v>0</v>
      </c>
    </row>
    <row r="58" spans="1:44" s="156" customFormat="1" ht="45" customHeight="1" x14ac:dyDescent="0.2">
      <c r="A58" s="27">
        <f t="shared" si="1"/>
        <v>47</v>
      </c>
      <c r="B58" s="28" t="str">
        <f t="shared" si="2"/>
        <v/>
      </c>
      <c r="C58" s="7"/>
      <c r="D58" s="91" t="str">
        <f t="shared" si="3"/>
        <v/>
      </c>
      <c r="E58" s="91" t="str">
        <f t="shared" si="4"/>
        <v/>
      </c>
      <c r="F58" s="8"/>
      <c r="G58" s="30"/>
      <c r="H58" s="31" t="str">
        <f>IF($C58="","",※編集不可※選択項目!$C$2)</f>
        <v/>
      </c>
      <c r="I58" s="31" t="str">
        <f>IF($C58="","",※編集不可※選択項目!$D$2)</f>
        <v/>
      </c>
      <c r="J58" s="94"/>
      <c r="K58" s="96" t="str">
        <f>IF($C58="","",※編集不可※選択項目!$E$2)</f>
        <v/>
      </c>
      <c r="L58" s="98"/>
      <c r="M58" s="98"/>
      <c r="N58" s="96" t="str">
        <f>IF($C58="","",※編集不可※選択項目!$F$2)</f>
        <v/>
      </c>
      <c r="O58" s="98"/>
      <c r="P58" s="98"/>
      <c r="Q58" s="96" t="str">
        <f>IF($C58="","",※編集不可※選択項目!$G$2)</f>
        <v/>
      </c>
      <c r="R58" s="98"/>
      <c r="S58" s="98"/>
      <c r="T58" s="89"/>
      <c r="U58" s="22" t="str">
        <f t="shared" si="5"/>
        <v/>
      </c>
      <c r="V58" s="33" t="str">
        <f t="shared" si="6"/>
        <v/>
      </c>
      <c r="W58" s="100"/>
      <c r="X58" s="8"/>
      <c r="Y58" s="150"/>
      <c r="Z58" s="112"/>
      <c r="AA58" s="67"/>
      <c r="AB58" s="161" t="str">
        <f t="shared" si="7"/>
        <v/>
      </c>
      <c r="AC58" s="75"/>
      <c r="AD58" s="76"/>
      <c r="AE58" s="77"/>
      <c r="AF58" s="155"/>
      <c r="AG58" s="15">
        <f>IF($T58="",0,MATCH($T58,※編集不可※選択項目!$H$2:$H$4,0))</f>
        <v>0</v>
      </c>
      <c r="AH58" s="68" t="str" cm="1">
        <f t="array" ref="AH58">IF($C58="","",_xlfn.IFS($AG58=1,L58,$AG58=2,O58,$AG58=3,R58,$AG58=0,""))</f>
        <v/>
      </c>
      <c r="AI58" s="68" t="str" cm="1">
        <f t="array" ref="AI58">IF($C58="","",_xlfn.IFS($AG58=1,M58,$AG58=2,P58,$AG58=3,S58,$AG58=0,""))</f>
        <v/>
      </c>
      <c r="AJ58" s="15">
        <f t="shared" si="8"/>
        <v>0</v>
      </c>
      <c r="AK58" s="15" t="str">
        <f>IF($T58="","",INDEX(※編集不可※選択項目!$M$2:$M$7,MATCH($AG58&amp;"-"&amp;$AJ58,※編集不可※選択項目!$L$2:$L$7,0)))</f>
        <v/>
      </c>
      <c r="AL58" s="15">
        <f t="shared" si="9"/>
        <v>0</v>
      </c>
      <c r="AM58" s="26">
        <f t="shared" si="10"/>
        <v>0</v>
      </c>
      <c r="AN58" s="26">
        <f t="shared" si="11"/>
        <v>0</v>
      </c>
      <c r="AO58" s="15">
        <f t="shared" si="12"/>
        <v>0</v>
      </c>
      <c r="AP58" s="26" t="str">
        <f t="shared" si="13"/>
        <v/>
      </c>
      <c r="AQ58" s="16">
        <f t="shared" si="14"/>
        <v>0</v>
      </c>
      <c r="AR58" s="16">
        <f t="shared" si="15"/>
        <v>0</v>
      </c>
    </row>
    <row r="59" spans="1:44" s="156" customFormat="1" ht="45" customHeight="1" x14ac:dyDescent="0.2">
      <c r="A59" s="27">
        <f t="shared" si="1"/>
        <v>48</v>
      </c>
      <c r="B59" s="28" t="str">
        <f t="shared" si="2"/>
        <v/>
      </c>
      <c r="C59" s="7"/>
      <c r="D59" s="91" t="str">
        <f t="shared" si="3"/>
        <v/>
      </c>
      <c r="E59" s="91" t="str">
        <f t="shared" si="4"/>
        <v/>
      </c>
      <c r="F59" s="8"/>
      <c r="G59" s="30"/>
      <c r="H59" s="31" t="str">
        <f>IF($C59="","",※編集不可※選択項目!$C$2)</f>
        <v/>
      </c>
      <c r="I59" s="31" t="str">
        <f>IF($C59="","",※編集不可※選択項目!$D$2)</f>
        <v/>
      </c>
      <c r="J59" s="94"/>
      <c r="K59" s="96" t="str">
        <f>IF($C59="","",※編集不可※選択項目!$E$2)</f>
        <v/>
      </c>
      <c r="L59" s="98"/>
      <c r="M59" s="98"/>
      <c r="N59" s="96" t="str">
        <f>IF($C59="","",※編集不可※選択項目!$F$2)</f>
        <v/>
      </c>
      <c r="O59" s="98"/>
      <c r="P59" s="98"/>
      <c r="Q59" s="96" t="str">
        <f>IF($C59="","",※編集不可※選択項目!$G$2)</f>
        <v/>
      </c>
      <c r="R59" s="98"/>
      <c r="S59" s="98"/>
      <c r="T59" s="89"/>
      <c r="U59" s="22" t="str">
        <f t="shared" si="5"/>
        <v/>
      </c>
      <c r="V59" s="33" t="str">
        <f t="shared" si="6"/>
        <v/>
      </c>
      <c r="W59" s="100"/>
      <c r="X59" s="8"/>
      <c r="Y59" s="150"/>
      <c r="Z59" s="112"/>
      <c r="AA59" s="67"/>
      <c r="AB59" s="161" t="str">
        <f t="shared" si="7"/>
        <v/>
      </c>
      <c r="AC59" s="75"/>
      <c r="AD59" s="76"/>
      <c r="AE59" s="77"/>
      <c r="AF59" s="155"/>
      <c r="AG59" s="15">
        <f>IF($T59="",0,MATCH($T59,※編集不可※選択項目!$H$2:$H$4,0))</f>
        <v>0</v>
      </c>
      <c r="AH59" s="68" t="str" cm="1">
        <f t="array" ref="AH59">IF($C59="","",_xlfn.IFS($AG59=1,L59,$AG59=2,O59,$AG59=3,R59,$AG59=0,""))</f>
        <v/>
      </c>
      <c r="AI59" s="68" t="str" cm="1">
        <f t="array" ref="AI59">IF($C59="","",_xlfn.IFS($AG59=1,M59,$AG59=2,P59,$AG59=3,S59,$AG59=0,""))</f>
        <v/>
      </c>
      <c r="AJ59" s="15">
        <f t="shared" si="8"/>
        <v>0</v>
      </c>
      <c r="AK59" s="15" t="str">
        <f>IF($T59="","",INDEX(※編集不可※選択項目!$M$2:$M$7,MATCH($AG59&amp;"-"&amp;$AJ59,※編集不可※選択項目!$L$2:$L$7,0)))</f>
        <v/>
      </c>
      <c r="AL59" s="15">
        <f t="shared" si="9"/>
        <v>0</v>
      </c>
      <c r="AM59" s="26">
        <f t="shared" si="10"/>
        <v>0</v>
      </c>
      <c r="AN59" s="26">
        <f t="shared" si="11"/>
        <v>0</v>
      </c>
      <c r="AO59" s="15">
        <f t="shared" si="12"/>
        <v>0</v>
      </c>
      <c r="AP59" s="26" t="str">
        <f t="shared" si="13"/>
        <v/>
      </c>
      <c r="AQ59" s="16">
        <f t="shared" si="14"/>
        <v>0</v>
      </c>
      <c r="AR59" s="16">
        <f t="shared" si="15"/>
        <v>0</v>
      </c>
    </row>
    <row r="60" spans="1:44" s="156" customFormat="1" ht="45" customHeight="1" x14ac:dyDescent="0.2">
      <c r="A60" s="27">
        <f t="shared" si="1"/>
        <v>49</v>
      </c>
      <c r="B60" s="28" t="str">
        <f t="shared" si="2"/>
        <v/>
      </c>
      <c r="C60" s="7"/>
      <c r="D60" s="91" t="str">
        <f t="shared" si="3"/>
        <v/>
      </c>
      <c r="E60" s="91" t="str">
        <f t="shared" si="4"/>
        <v/>
      </c>
      <c r="F60" s="8"/>
      <c r="G60" s="30"/>
      <c r="H60" s="31" t="str">
        <f>IF($C60="","",※編集不可※選択項目!$C$2)</f>
        <v/>
      </c>
      <c r="I60" s="31" t="str">
        <f>IF($C60="","",※編集不可※選択項目!$D$2)</f>
        <v/>
      </c>
      <c r="J60" s="94"/>
      <c r="K60" s="96" t="str">
        <f>IF($C60="","",※編集不可※選択項目!$E$2)</f>
        <v/>
      </c>
      <c r="L60" s="98"/>
      <c r="M60" s="98"/>
      <c r="N60" s="96" t="str">
        <f>IF($C60="","",※編集不可※選択項目!$F$2)</f>
        <v/>
      </c>
      <c r="O60" s="98"/>
      <c r="P60" s="98"/>
      <c r="Q60" s="96" t="str">
        <f>IF($C60="","",※編集不可※選択項目!$G$2)</f>
        <v/>
      </c>
      <c r="R60" s="98"/>
      <c r="S60" s="98"/>
      <c r="T60" s="89"/>
      <c r="U60" s="22" t="str">
        <f t="shared" si="5"/>
        <v/>
      </c>
      <c r="V60" s="33" t="str">
        <f t="shared" si="6"/>
        <v/>
      </c>
      <c r="W60" s="100"/>
      <c r="X60" s="8"/>
      <c r="Y60" s="150"/>
      <c r="Z60" s="112"/>
      <c r="AA60" s="67"/>
      <c r="AB60" s="161" t="str">
        <f t="shared" si="7"/>
        <v/>
      </c>
      <c r="AC60" s="75"/>
      <c r="AD60" s="76"/>
      <c r="AE60" s="77"/>
      <c r="AF60" s="155"/>
      <c r="AG60" s="15">
        <f>IF($T60="",0,MATCH($T60,※編集不可※選択項目!$H$2:$H$4,0))</f>
        <v>0</v>
      </c>
      <c r="AH60" s="68" t="str" cm="1">
        <f t="array" ref="AH60">IF($C60="","",_xlfn.IFS($AG60=1,L60,$AG60=2,O60,$AG60=3,R60,$AG60=0,""))</f>
        <v/>
      </c>
      <c r="AI60" s="68" t="str" cm="1">
        <f t="array" ref="AI60">IF($C60="","",_xlfn.IFS($AG60=1,M60,$AG60=2,P60,$AG60=3,S60,$AG60=0,""))</f>
        <v/>
      </c>
      <c r="AJ60" s="15">
        <f t="shared" si="8"/>
        <v>0</v>
      </c>
      <c r="AK60" s="15" t="str">
        <f>IF($T60="","",INDEX(※編集不可※選択項目!$M$2:$M$7,MATCH($AG60&amp;"-"&amp;$AJ60,※編集不可※選択項目!$L$2:$L$7,0)))</f>
        <v/>
      </c>
      <c r="AL60" s="15">
        <f t="shared" si="9"/>
        <v>0</v>
      </c>
      <c r="AM60" s="26">
        <f t="shared" si="10"/>
        <v>0</v>
      </c>
      <c r="AN60" s="26">
        <f t="shared" si="11"/>
        <v>0</v>
      </c>
      <c r="AO60" s="15">
        <f t="shared" si="12"/>
        <v>0</v>
      </c>
      <c r="AP60" s="26" t="str">
        <f t="shared" si="13"/>
        <v/>
      </c>
      <c r="AQ60" s="16">
        <f t="shared" si="14"/>
        <v>0</v>
      </c>
      <c r="AR60" s="16">
        <f t="shared" si="15"/>
        <v>0</v>
      </c>
    </row>
    <row r="61" spans="1:44" s="156" customFormat="1" ht="45" customHeight="1" thickBot="1" x14ac:dyDescent="0.25">
      <c r="A61" s="29">
        <f t="shared" si="1"/>
        <v>50</v>
      </c>
      <c r="B61" s="78" t="str">
        <f t="shared" si="2"/>
        <v/>
      </c>
      <c r="C61" s="9"/>
      <c r="D61" s="92" t="str">
        <f t="shared" si="3"/>
        <v/>
      </c>
      <c r="E61" s="92" t="str">
        <f t="shared" si="4"/>
        <v/>
      </c>
      <c r="F61" s="10"/>
      <c r="G61" s="148"/>
      <c r="H61" s="32" t="str">
        <f>IF($C61="","",※編集不可※選択項目!$C$2)</f>
        <v/>
      </c>
      <c r="I61" s="32" t="str">
        <f>IF($C61="","",※編集不可※選択項目!$D$2)</f>
        <v/>
      </c>
      <c r="J61" s="95"/>
      <c r="K61" s="97" t="str">
        <f>IF($C61="","",※編集不可※選択項目!$E$2)</f>
        <v/>
      </c>
      <c r="L61" s="99"/>
      <c r="M61" s="99"/>
      <c r="N61" s="97" t="str">
        <f>IF($C61="","",※編集不可※選択項目!$F$2)</f>
        <v/>
      </c>
      <c r="O61" s="99"/>
      <c r="P61" s="99"/>
      <c r="Q61" s="97" t="str">
        <f>IF($C61="","",※編集不可※選択項目!$G$2)</f>
        <v/>
      </c>
      <c r="R61" s="99"/>
      <c r="S61" s="99"/>
      <c r="T61" s="90"/>
      <c r="U61" s="23" t="str">
        <f t="shared" si="5"/>
        <v/>
      </c>
      <c r="V61" s="37" t="str">
        <f t="shared" si="6"/>
        <v/>
      </c>
      <c r="W61" s="101"/>
      <c r="X61" s="10"/>
      <c r="Y61" s="151"/>
      <c r="Z61" s="113"/>
      <c r="AA61" s="70"/>
      <c r="AB61" s="162" t="str">
        <f t="shared" si="7"/>
        <v/>
      </c>
      <c r="AC61" s="75"/>
      <c r="AD61" s="76"/>
      <c r="AE61" s="77"/>
      <c r="AF61" s="155"/>
      <c r="AG61" s="15">
        <f>IF($T61="",0,MATCH($T61,※編集不可※選択項目!$H$2:$H$4,0))</f>
        <v>0</v>
      </c>
      <c r="AH61" s="68" t="str" cm="1">
        <f t="array" ref="AH61">IF($C61="","",_xlfn.IFS($AG61=1,L61,$AG61=2,O61,$AG61=3,R61,$AG61=0,""))</f>
        <v/>
      </c>
      <c r="AI61" s="68" t="str" cm="1">
        <f t="array" ref="AI61">IF($C61="","",_xlfn.IFS($AG61=1,M61,$AG61=2,P61,$AG61=3,S61,$AG61=0,""))</f>
        <v/>
      </c>
      <c r="AJ61" s="15">
        <f t="shared" si="8"/>
        <v>0</v>
      </c>
      <c r="AK61" s="15" t="str">
        <f>IF($T61="","",INDEX(※編集不可※選択項目!$M$2:$M$7,MATCH($AG61&amp;"-"&amp;$AJ61,※編集不可※選択項目!$L$2:$L$7,0)))</f>
        <v/>
      </c>
      <c r="AL61" s="15">
        <f t="shared" si="9"/>
        <v>0</v>
      </c>
      <c r="AM61" s="26">
        <f t="shared" si="10"/>
        <v>0</v>
      </c>
      <c r="AN61" s="26">
        <f t="shared" si="11"/>
        <v>0</v>
      </c>
      <c r="AO61" s="15">
        <f t="shared" si="12"/>
        <v>0</v>
      </c>
      <c r="AP61" s="26" t="str">
        <f t="shared" si="13"/>
        <v/>
      </c>
      <c r="AQ61" s="16">
        <f t="shared" si="14"/>
        <v>0</v>
      </c>
      <c r="AR61" s="16">
        <f t="shared" si="15"/>
        <v>0</v>
      </c>
    </row>
    <row r="63" spans="1:44" x14ac:dyDescent="0.2">
      <c r="AC63" s="118"/>
      <c r="AL63" s="119">
        <f>SUM(AL10,AL12:AL61)</f>
        <v>0</v>
      </c>
      <c r="AM63" s="119">
        <f>SUM(AM12:AM61)</f>
        <v>0</v>
      </c>
      <c r="AN63" s="119">
        <f>SUM(AN12:AN61)</f>
        <v>0</v>
      </c>
      <c r="AO63" s="119">
        <f>SUM(AO12:AO61)</f>
        <v>0</v>
      </c>
      <c r="AP63" s="119"/>
      <c r="AQ63" s="119">
        <f>IF(COUNTIF(AQ12:AQ61,"&gt;=2"),2,1)</f>
        <v>1</v>
      </c>
      <c r="AR63" s="119">
        <f>SUM(AR12:AR61)</f>
        <v>0</v>
      </c>
    </row>
    <row r="64" spans="1:44" x14ac:dyDescent="0.2">
      <c r="AO64" s="119">
        <f>SUM(AL63:AO63)</f>
        <v>0</v>
      </c>
    </row>
  </sheetData>
  <sheetProtection algorithmName="SHA-512" hashValue="YVh0DgY5AWAVu1l5tiu+vXUOK7R4CiFCfyw7LfU9Kk+YRI2xp/X19mkmlLtQW0Y9XPRp3r2h7Dh4xQpmmyL+xA==" saltValue="tHnjXD0HMzQ/mmphMCKk/w==" spinCount="100000" sheet="1" objects="1" scenarios="1" autoFilter="0"/>
  <autoFilter ref="A10:AR10" xr:uid="{9024D0C4-B739-4016-8CF6-14CFBE7ACD78}"/>
  <dataConsolidate/>
  <mergeCells count="35">
    <mergeCell ref="I1:K1"/>
    <mergeCell ref="T9:T10"/>
    <mergeCell ref="J2:K2"/>
    <mergeCell ref="J3:K3"/>
    <mergeCell ref="J4:K4"/>
    <mergeCell ref="K9:M9"/>
    <mergeCell ref="J9:J10"/>
    <mergeCell ref="I9:I10"/>
    <mergeCell ref="A3:B3"/>
    <mergeCell ref="C3:E3"/>
    <mergeCell ref="A4:E4"/>
    <mergeCell ref="A9:A10"/>
    <mergeCell ref="B9:B10"/>
    <mergeCell ref="C9:C10"/>
    <mergeCell ref="D9:D10"/>
    <mergeCell ref="E9:E10"/>
    <mergeCell ref="A2:B2"/>
    <mergeCell ref="C2:D2"/>
    <mergeCell ref="F2:G2"/>
    <mergeCell ref="C1:G1"/>
    <mergeCell ref="A1:B1"/>
    <mergeCell ref="Y9:Y10"/>
    <mergeCell ref="Z9:Z10"/>
    <mergeCell ref="AC9:AE9"/>
    <mergeCell ref="U9:U10"/>
    <mergeCell ref="V9:V10"/>
    <mergeCell ref="AA9:AA10"/>
    <mergeCell ref="AB9:AB10"/>
    <mergeCell ref="H9:H10"/>
    <mergeCell ref="X9:X10"/>
    <mergeCell ref="F9:F10"/>
    <mergeCell ref="G9:G10"/>
    <mergeCell ref="W9:W10"/>
    <mergeCell ref="Q9:S9"/>
    <mergeCell ref="N9:P9"/>
  </mergeCells>
  <phoneticPr fontId="18"/>
  <conditionalFormatting sqref="C2:C3">
    <cfRule type="expression" dxfId="13" priority="1">
      <formula>AND($G$4&gt;0,C2="")</formula>
    </cfRule>
  </conditionalFormatting>
  <conditionalFormatting sqref="F2 G3">
    <cfRule type="expression" dxfId="12" priority="12">
      <formula>AND($G$4&gt;0,F2="")</formula>
    </cfRule>
  </conditionalFormatting>
  <conditionalFormatting sqref="F12:G61 J12:J61 L12:M61 T12:T61">
    <cfRule type="expression" dxfId="11" priority="13">
      <formula>AND($C12&lt;&gt;"",F12="")</formula>
    </cfRule>
  </conditionalFormatting>
  <conditionalFormatting sqref="G12:G61">
    <cfRule type="expression" dxfId="10" priority="202">
      <formula>$AQ12&gt;=2</formula>
    </cfRule>
  </conditionalFormatting>
  <conditionalFormatting sqref="J2">
    <cfRule type="expression" dxfId="9" priority="193">
      <formula>$AO$64&gt;=1</formula>
    </cfRule>
  </conditionalFormatting>
  <conditionalFormatting sqref="J3">
    <cfRule type="expression" dxfId="8" priority="194">
      <formula>$AQ$63=2</formula>
    </cfRule>
  </conditionalFormatting>
  <conditionalFormatting sqref="J4">
    <cfRule type="expression" dxfId="7" priority="199">
      <formula>$AR$63&gt;=1</formula>
    </cfRule>
  </conditionalFormatting>
  <conditionalFormatting sqref="O12:P61">
    <cfRule type="expression" dxfId="6" priority="2">
      <formula>$T12&lt;&gt;"夏期"</formula>
    </cfRule>
    <cfRule type="expression" dxfId="5" priority="19">
      <formula>AND($T12="夏期",O12="")</formula>
    </cfRule>
  </conditionalFormatting>
  <conditionalFormatting sqref="R12:S61">
    <cfRule type="expression" dxfId="4" priority="3">
      <formula>$T12&lt;&gt;"冬期"</formula>
    </cfRule>
    <cfRule type="expression" dxfId="3" priority="36">
      <formula>AND($T12="冬期",R12="")</formula>
    </cfRule>
  </conditionalFormatting>
  <conditionalFormatting sqref="V12:V61">
    <cfRule type="expression" dxfId="2" priority="200">
      <formula>$AR12=1</formula>
    </cfRule>
  </conditionalFormatting>
  <conditionalFormatting sqref="X12:X61">
    <cfRule type="expression" dxfId="1" priority="8">
      <formula>COUNTIF($G12,"*■*")=0</formula>
    </cfRule>
    <cfRule type="expression" dxfId="0" priority="66">
      <formula>$AO12=1</formula>
    </cfRule>
  </conditionalFormatting>
  <dataValidations xWindow="450" yWindow="511" count="21">
    <dataValidation imeMode="fullKatakana" operator="lessThanOrEqual" allowBlank="1" showInputMessage="1" showErrorMessage="1" sqref="E2" xr:uid="{E79E56C9-DEFF-4BEE-8EEE-C7386427F888}"/>
    <dataValidation type="textLength" operator="lessThanOrEqual" allowBlank="1" showErrorMessage="1" error="50字以内で入力してください。" prompt="50字以内で入力してください。" sqref="C2:D2" xr:uid="{0769623C-F0D3-4C7A-8611-0CF1B5407B4C}">
      <formula1>50</formula1>
    </dataValidation>
    <dataValidation type="whole" allowBlank="1" showInputMessage="1" showErrorMessage="1" errorTitle="無効な入力" error="60(℃)以上、4桁以内の数値を入力してください。" sqref="J12:J61" xr:uid="{7645F7C2-6F8D-4FF7-B774-A32C628C8EDE}">
      <formula1>60</formula1>
      <formula2>9999</formula2>
    </dataValidation>
    <dataValidation type="custom" operator="lessThanOrEqual" allowBlank="1" showInputMessage="1" showErrorMessage="1" errorTitle="無効な入力" error="小数点第二位までの数値を入力してください。" sqref="L12:L61" xr:uid="{9EEAC9AD-C823-4A7B-8D5B-722081972713}">
      <formula1>$L12*100=INT($L12*100)</formula1>
    </dataValidation>
    <dataValidation type="custom" operator="lessThanOrEqual" allowBlank="1" showInputMessage="1" showErrorMessage="1" errorTitle="無効な入力" error="小数点第二位までの数値を入力してください。" sqref="M12:M61" xr:uid="{2EF29AED-BCD0-4F5C-BB34-B08BC59AF337}">
      <formula1>$M12*100=INT($M12*100)</formula1>
    </dataValidation>
    <dataValidation type="custom" operator="lessThanOrEqual" allowBlank="1" showInputMessage="1" showErrorMessage="1" errorTitle="無効な入力" error="小数点第二位までの数値を入力してください。" sqref="O12:O61" xr:uid="{146E200D-5D55-428A-9454-E04AADFF1544}">
      <formula1>$O12*100=INT($O12*100)</formula1>
    </dataValidation>
    <dataValidation type="custom" operator="lessThanOrEqual" allowBlank="1" showInputMessage="1" showErrorMessage="1" errorTitle="無効な入力" error="小数点第二位までの数値を入力してください。" sqref="P12:P61" xr:uid="{7E34F538-6F5B-4719-B1DB-89FA39B2ADB5}">
      <formula1>$P12*100=INT($P12*100)</formula1>
    </dataValidation>
    <dataValidation type="custom" operator="lessThanOrEqual" allowBlank="1" showInputMessage="1" showErrorMessage="1" errorTitle="無効な入力" error="小数点第二位までの数値を入力してください。" sqref="R12:R61" xr:uid="{981B21E8-CBFB-4A2B-B64E-7914E0A5A24D}">
      <formula1>$R12*100=INT($R12*100)</formula1>
    </dataValidation>
    <dataValidation type="custom" operator="lessThanOrEqual" allowBlank="1" showInputMessage="1" showErrorMessage="1" errorTitle="無効な入力" error="小数点第二位までの数値を入力してください。" sqref="S12:S61" xr:uid="{878F68A5-DAD4-413B-AFD5-B8045A199979}">
      <formula1>$S12*100=INT($S12*100)</formula1>
    </dataValidation>
    <dataValidation type="custom" allowBlank="1" showInputMessage="1" showErrorMessage="1" errorTitle="無効な入力" error="整数で値を入力して下さい。" sqref="W11:W61" xr:uid="{0C11FB3C-DA2F-4F54-AFA0-1D3B649EDB7A}">
      <formula1>W11=INT(W11)</formula1>
    </dataValidation>
    <dataValidation type="list" allowBlank="1" showInputMessage="1" showErrorMessage="1" sqref="AC11:AC61" xr:uid="{D4D5823B-DEB7-4C3E-A6B2-E2C2E6255C85}">
      <formula1>"✓"</formula1>
    </dataValidation>
    <dataValidation type="textLength" operator="lessThanOrEqual" allowBlank="1" showInputMessage="1" showErrorMessage="1" errorTitle="無効な入力" error="40文字以下で入力してください。" sqref="Y11:Y61" xr:uid="{4502BE10-F0AB-4296-91E2-12758B310580}">
      <formula1>40</formula1>
    </dataValidation>
    <dataValidation allowBlank="1" showInputMessage="1" sqref="W9:AE9" xr:uid="{122BC7F0-53DE-48DF-9EAB-FF3CA07F8DD8}"/>
    <dataValidation allowBlank="1" showErrorMessage="1" sqref="X2:X3" xr:uid="{B3C824BD-6405-4064-BE9E-A73A6556F544}"/>
    <dataValidation type="textLength" operator="lessThanOrEqual" allowBlank="1" showInputMessage="1" showErrorMessage="1" errorTitle="無効な入力" error="40字以内で入力してください。" sqref="F12:F61" xr:uid="{03A404ED-0885-4F9B-990B-AEBB52B2BE20}">
      <formula1>40</formula1>
    </dataValidation>
    <dataValidation type="list" allowBlank="1" showInputMessage="1" showErrorMessage="1" sqref="AD11:AD61" xr:uid="{3C090FB4-538B-40C8-A04F-CB33F838C2D3}">
      <formula1>"OK,NG"</formula1>
    </dataValidation>
    <dataValidation type="textLength" operator="lessThanOrEqual" allowBlank="1" showInputMessage="1" showErrorMessage="1" errorTitle="無効な入力" error="200字以内で入力してください。" sqref="X12:X61" xr:uid="{43911FCA-1CDC-42CF-9FAF-C679CCD99AC5}">
      <formula1>200</formula1>
    </dataValidation>
    <dataValidation type="textLength" imeMode="fullKatakana" operator="lessThanOrEqual" allowBlank="1" showErrorMessage="1" error="全角カタカナで入力してください。_x000a_法人格は不要です。" prompt="全角カタカナで入力してください。_x000a_法人格は不要です。" sqref="F2:G2" xr:uid="{004B2971-9768-445F-B591-66FF0E378877}">
      <formula1>255</formula1>
    </dataValidation>
    <dataValidation type="list" allowBlank="1" showInputMessage="1" showErrorMessage="1" sqref="Z12:Z61" xr:uid="{EE4350BC-C6A7-4DE0-AC9C-6C1897B0E448}">
      <formula1>"そのまま,移動,自由記入"</formula1>
    </dataValidation>
    <dataValidation type="textLength" operator="lessThanOrEqual" allowBlank="1" showInputMessage="1" showErrorMessage="1" errorTitle="無効な入力" error="50字以内で入力してください。" sqref="G12:G61" xr:uid="{194D441C-CB40-4541-B41E-F465248DFAA4}">
      <formula1>50</formula1>
    </dataValidation>
    <dataValidation type="list" allowBlank="1" showInputMessage="1" showErrorMessage="1" sqref="C3:E3" xr:uid="{117B41ED-3150-4D21-9A5C-38912F9B9E44}">
      <formula1>"あり,なし"</formula1>
    </dataValidation>
  </dataValidations>
  <pageMargins left="0.23622047244094491" right="0.23622047244094491" top="0.74803149606299213" bottom="0.74803149606299213" header="0.31496062992125984" footer="0.31496062992125984"/>
  <pageSetup paperSize="8" scale="22" fitToHeight="0" orientation="landscape" r:id="rId1"/>
  <headerFooter>
    <oddHeader>&amp;R&amp;20&amp;F</oddHeader>
    <oddFooter>&amp;C&amp;28&amp;P/&amp;N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450" yWindow="511" count="3">
        <x14:dataValidation type="list" allowBlank="1" showInputMessage="1" showErrorMessage="1" xr:uid="{F9F13BFD-68DE-4BCF-B224-E15D23AB058C}">
          <x14:formula1>
            <xm:f>※編集不可※選択項目!$B$2</xm:f>
          </x14:formula1>
          <xm:sqref>C12:C61</xm:sqref>
        </x14:dataValidation>
        <x14:dataValidation type="list" allowBlank="1" showInputMessage="1" showErrorMessage="1" xr:uid="{B2AB7737-8E08-4321-B910-B3A1C3856097}">
          <x14:formula1>
            <xm:f>※編集不可※選択項目!$H$2:$H$4</xm:f>
          </x14:formula1>
          <xm:sqref>T12:T61</xm:sqref>
        </x14:dataValidation>
        <x14:dataValidation type="list" operator="lessThanOrEqual" allowBlank="1" showInputMessage="1" showErrorMessage="1" error="5字以内で入力してください。" prompt="5字以内で入力してください。" xr:uid="{705CCAF9-5C1F-4C81-AE4F-A3701913E568}">
          <x14:formula1>
            <xm:f>※編集不可※選択項目!$H$2:$H$4</xm:f>
          </x14:formula1>
          <xm:sqref>T12:T61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7360A-8AC6-428F-AD01-295C4964031D}">
  <sheetPr>
    <pageSetUpPr fitToPage="1"/>
  </sheetPr>
  <dimension ref="A21:A22"/>
  <sheetViews>
    <sheetView showGridLines="0" view="pageBreakPreview" zoomScaleNormal="100" zoomScaleSheetLayoutView="100" workbookViewId="0"/>
  </sheetViews>
  <sheetFormatPr defaultRowHeight="13.2" x14ac:dyDescent="0.2"/>
  <sheetData>
    <row r="21" spans="1:1" ht="16.2" x14ac:dyDescent="0.2">
      <c r="A21" s="50" t="s">
        <v>75</v>
      </c>
    </row>
    <row r="22" spans="1:1" ht="16.2" x14ac:dyDescent="0.2">
      <c r="A22" s="51" t="s">
        <v>76</v>
      </c>
    </row>
  </sheetData>
  <sheetProtection algorithmName="SHA-512" hashValue="cYdqiCLZnYhN05A0Tuh7HO2WjZMHCHWlkHIv4BHBEOsAS+fxc5C9nYnowbon2ezPwnXbrVtUWytSqvx7jLqMIg==" saltValue="/eOwVrj9mICX5J2LsXDk6A==" spinCount="100000" sheet="1" objects="1" scenarios="1" selectLockedCells="1" selectUnlockedCells="1"/>
  <phoneticPr fontId="18"/>
  <pageMargins left="0.7" right="0.7" top="0.75" bottom="0.75" header="0.3" footer="0.3"/>
  <pageSetup paperSize="9" scale="7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4B0FC-2BAD-47D9-AC0A-E181978A68EE}">
  <dimension ref="A1:B27"/>
  <sheetViews>
    <sheetView showGridLines="0" view="pageBreakPreview" zoomScale="85" zoomScaleNormal="100" zoomScaleSheetLayoutView="85" workbookViewId="0"/>
  </sheetViews>
  <sheetFormatPr defaultColWidth="9" defaultRowHeight="13.2" x14ac:dyDescent="0.2"/>
  <cols>
    <col min="1" max="1" width="13.44140625" style="46" customWidth="1"/>
    <col min="2" max="2" width="95.77734375" style="46" customWidth="1"/>
    <col min="3" max="16384" width="9" style="46"/>
  </cols>
  <sheetData>
    <row r="1" spans="1:2" ht="30" customHeight="1" x14ac:dyDescent="0.2">
      <c r="A1" s="86" t="s">
        <v>50</v>
      </c>
    </row>
    <row r="2" spans="1:2" ht="22.5" customHeight="1" x14ac:dyDescent="0.2">
      <c r="A2" s="87" t="s">
        <v>51</v>
      </c>
      <c r="B2" s="152" t="s">
        <v>131</v>
      </c>
    </row>
    <row r="3" spans="1:2" ht="22.5" customHeight="1" x14ac:dyDescent="0.2">
      <c r="A3" s="87" t="s">
        <v>52</v>
      </c>
      <c r="B3" s="154" t="s">
        <v>132</v>
      </c>
    </row>
    <row r="4" spans="1:2" ht="19.5" customHeight="1" x14ac:dyDescent="0.2">
      <c r="A4" s="226" t="s">
        <v>53</v>
      </c>
      <c r="B4" s="229" t="s">
        <v>133</v>
      </c>
    </row>
    <row r="5" spans="1:2" ht="19.5" customHeight="1" x14ac:dyDescent="0.2">
      <c r="A5" s="227"/>
      <c r="B5" s="230"/>
    </row>
    <row r="6" spans="1:2" ht="19.5" customHeight="1" x14ac:dyDescent="0.2">
      <c r="A6" s="227"/>
      <c r="B6" s="230"/>
    </row>
    <row r="7" spans="1:2" ht="19.5" customHeight="1" x14ac:dyDescent="0.2">
      <c r="A7" s="227"/>
      <c r="B7" s="230"/>
    </row>
    <row r="8" spans="1:2" ht="19.5" customHeight="1" x14ac:dyDescent="0.2">
      <c r="A8" s="227"/>
      <c r="B8" s="230"/>
    </row>
    <row r="9" spans="1:2" ht="19.5" customHeight="1" x14ac:dyDescent="0.2">
      <c r="A9" s="227"/>
      <c r="B9" s="230"/>
    </row>
    <row r="10" spans="1:2" ht="19.5" customHeight="1" x14ac:dyDescent="0.2">
      <c r="A10" s="227"/>
      <c r="B10" s="230"/>
    </row>
    <row r="11" spans="1:2" ht="19.5" customHeight="1" x14ac:dyDescent="0.2">
      <c r="A11" s="227"/>
      <c r="B11" s="230"/>
    </row>
    <row r="12" spans="1:2" ht="19.5" customHeight="1" x14ac:dyDescent="0.2">
      <c r="A12" s="227"/>
      <c r="B12" s="230"/>
    </row>
    <row r="13" spans="1:2" ht="19.5" customHeight="1" x14ac:dyDescent="0.2">
      <c r="A13" s="227"/>
      <c r="B13" s="230"/>
    </row>
    <row r="14" spans="1:2" ht="19.5" customHeight="1" x14ac:dyDescent="0.2">
      <c r="A14" s="227"/>
      <c r="B14" s="230"/>
    </row>
    <row r="15" spans="1:2" ht="19.5" customHeight="1" x14ac:dyDescent="0.2">
      <c r="A15" s="227"/>
      <c r="B15" s="230"/>
    </row>
    <row r="16" spans="1:2" ht="19.5" customHeight="1" x14ac:dyDescent="0.2">
      <c r="A16" s="227"/>
      <c r="B16" s="230"/>
    </row>
    <row r="17" spans="1:2" ht="19.5" customHeight="1" x14ac:dyDescent="0.2">
      <c r="A17" s="227"/>
      <c r="B17" s="230"/>
    </row>
    <row r="18" spans="1:2" ht="19.5" customHeight="1" x14ac:dyDescent="0.2">
      <c r="A18" s="227"/>
      <c r="B18" s="230"/>
    </row>
    <row r="19" spans="1:2" ht="19.5" customHeight="1" x14ac:dyDescent="0.2">
      <c r="A19" s="227"/>
      <c r="B19" s="230"/>
    </row>
    <row r="20" spans="1:2" ht="19.5" customHeight="1" x14ac:dyDescent="0.2">
      <c r="A20" s="227"/>
      <c r="B20" s="230"/>
    </row>
    <row r="21" spans="1:2" ht="19.5" customHeight="1" x14ac:dyDescent="0.2">
      <c r="A21" s="227"/>
      <c r="B21" s="230"/>
    </row>
    <row r="22" spans="1:2" ht="19.5" customHeight="1" x14ac:dyDescent="0.2">
      <c r="A22" s="227"/>
      <c r="B22" s="230"/>
    </row>
    <row r="23" spans="1:2" ht="19.5" customHeight="1" x14ac:dyDescent="0.2">
      <c r="A23" s="227"/>
      <c r="B23" s="230"/>
    </row>
    <row r="24" spans="1:2" ht="19.5" customHeight="1" x14ac:dyDescent="0.2">
      <c r="A24" s="227"/>
      <c r="B24" s="230"/>
    </row>
    <row r="25" spans="1:2" ht="19.5" customHeight="1" x14ac:dyDescent="0.2">
      <c r="A25" s="227"/>
      <c r="B25" s="230"/>
    </row>
    <row r="26" spans="1:2" ht="19.5" customHeight="1" x14ac:dyDescent="0.2">
      <c r="A26" s="227"/>
      <c r="B26" s="230"/>
    </row>
    <row r="27" spans="1:2" ht="19.5" customHeight="1" x14ac:dyDescent="0.2">
      <c r="A27" s="228"/>
      <c r="B27" s="231"/>
    </row>
  </sheetData>
  <sheetProtection algorithmName="SHA-512" hashValue="cVh+JlKiWXE+lsNnFAjVJsx5LQoPrzrBatCfnQwDg0YK5roFavHzfZEJa2CbQf5bqnztUi1kzPl73qI0KdRcRw==" saltValue="9DuvabOFe/+9ENjOhmUIcg==" spinCount="100000" sheet="1" objects="1" scenarios="1"/>
  <mergeCells count="2">
    <mergeCell ref="A4:A27"/>
    <mergeCell ref="B4:B27"/>
  </mergeCells>
  <phoneticPr fontId="18"/>
  <hyperlinks>
    <hyperlink ref="B2" r:id="rId1" xr:uid="{7C9864AA-5FDB-4D0D-961C-61EC4205D052}"/>
  </hyperlinks>
  <pageMargins left="0.7" right="0.7" top="0.75" bottom="0.75" header="0.3" footer="0.3"/>
  <pageSetup paperSize="9" scale="74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82586-467D-453B-AFEE-267149307F29}">
  <dimension ref="A1:M15"/>
  <sheetViews>
    <sheetView zoomScale="85" zoomScaleNormal="85" workbookViewId="0"/>
  </sheetViews>
  <sheetFormatPr defaultColWidth="9" defaultRowHeight="16.2" x14ac:dyDescent="0.2"/>
  <cols>
    <col min="1" max="1" width="18.44140625" style="11" bestFit="1" customWidth="1"/>
    <col min="2" max="2" width="21" style="11" bestFit="1" customWidth="1"/>
    <col min="3" max="3" width="17.44140625" style="82" bestFit="1" customWidth="1"/>
    <col min="4" max="4" width="37.21875" style="11" bestFit="1" customWidth="1"/>
    <col min="5" max="5" width="27.77734375" style="11" bestFit="1" customWidth="1"/>
    <col min="6" max="7" width="27.77734375" style="11" customWidth="1"/>
    <col min="8" max="8" width="9" style="11"/>
    <col min="9" max="9" width="9" style="11" customWidth="1"/>
    <col min="10" max="10" width="9" style="11"/>
    <col min="11" max="11" width="12" style="11" bestFit="1" customWidth="1"/>
    <col min="12" max="12" width="12" style="11" customWidth="1"/>
    <col min="13" max="16384" width="9" style="11"/>
  </cols>
  <sheetData>
    <row r="1" spans="1:13" ht="45" customHeight="1" x14ac:dyDescent="0.2">
      <c r="A1" s="83" t="s">
        <v>19</v>
      </c>
      <c r="B1" s="83" t="s">
        <v>18</v>
      </c>
      <c r="C1" s="83" t="s">
        <v>54</v>
      </c>
      <c r="D1" s="83" t="s">
        <v>38</v>
      </c>
      <c r="E1" s="83" t="s">
        <v>83</v>
      </c>
      <c r="F1" s="83" t="s">
        <v>84</v>
      </c>
      <c r="G1" s="83" t="s">
        <v>85</v>
      </c>
      <c r="H1" s="83" t="s">
        <v>86</v>
      </c>
      <c r="J1" s="83" t="s">
        <v>116</v>
      </c>
      <c r="K1" s="83" t="s">
        <v>117</v>
      </c>
      <c r="L1" s="83" t="s">
        <v>115</v>
      </c>
      <c r="M1" s="83" t="s">
        <v>32</v>
      </c>
    </row>
    <row r="2" spans="1:13" ht="45" customHeight="1" x14ac:dyDescent="0.2">
      <c r="A2" s="84" t="s">
        <v>26</v>
      </c>
      <c r="B2" s="84" t="s">
        <v>59</v>
      </c>
      <c r="C2" s="84" t="s">
        <v>87</v>
      </c>
      <c r="D2" s="85" t="s">
        <v>55</v>
      </c>
      <c r="E2" s="85" t="s">
        <v>56</v>
      </c>
      <c r="F2" s="85" t="s">
        <v>57</v>
      </c>
      <c r="G2" s="85" t="s">
        <v>58</v>
      </c>
      <c r="H2" s="84" t="s">
        <v>27</v>
      </c>
      <c r="J2" s="232" t="s">
        <v>27</v>
      </c>
      <c r="K2" s="84" t="s">
        <v>30</v>
      </c>
      <c r="L2" s="84" t="s">
        <v>109</v>
      </c>
      <c r="M2" s="122">
        <v>2.15</v>
      </c>
    </row>
    <row r="3" spans="1:13" ht="45" customHeight="1" x14ac:dyDescent="0.2">
      <c r="D3" s="82"/>
      <c r="F3" s="88"/>
      <c r="G3" s="88"/>
      <c r="H3" s="84" t="s">
        <v>28</v>
      </c>
      <c r="J3" s="232"/>
      <c r="K3" s="84" t="s">
        <v>31</v>
      </c>
      <c r="L3" s="84" t="s">
        <v>110</v>
      </c>
      <c r="M3" s="122">
        <v>3.09</v>
      </c>
    </row>
    <row r="4" spans="1:13" ht="45" customHeight="1" x14ac:dyDescent="0.2">
      <c r="D4" s="82"/>
      <c r="F4" s="88"/>
      <c r="G4" s="88"/>
      <c r="H4" s="84" t="s">
        <v>29</v>
      </c>
      <c r="J4" s="232" t="s">
        <v>28</v>
      </c>
      <c r="K4" s="84" t="s">
        <v>30</v>
      </c>
      <c r="L4" s="84" t="s">
        <v>111</v>
      </c>
      <c r="M4" s="122">
        <v>2.5</v>
      </c>
    </row>
    <row r="5" spans="1:13" ht="45" customHeight="1" x14ac:dyDescent="0.2">
      <c r="A5" s="123" t="s">
        <v>36</v>
      </c>
      <c r="B5" s="123" t="s">
        <v>37</v>
      </c>
      <c r="J5" s="232"/>
      <c r="K5" s="84" t="s">
        <v>31</v>
      </c>
      <c r="L5" s="84" t="s">
        <v>112</v>
      </c>
      <c r="M5" s="122">
        <v>3.09</v>
      </c>
    </row>
    <row r="6" spans="1:13" ht="45" customHeight="1" x14ac:dyDescent="0.2">
      <c r="A6" s="84" t="s">
        <v>35</v>
      </c>
      <c r="B6" s="84" t="s">
        <v>35</v>
      </c>
      <c r="J6" s="232" t="s">
        <v>29</v>
      </c>
      <c r="K6" s="84" t="s">
        <v>30</v>
      </c>
      <c r="L6" s="84" t="s">
        <v>113</v>
      </c>
      <c r="M6" s="122">
        <v>2</v>
      </c>
    </row>
    <row r="7" spans="1:13" ht="45" customHeight="1" x14ac:dyDescent="0.2">
      <c r="J7" s="232"/>
      <c r="K7" s="84" t="s">
        <v>31</v>
      </c>
      <c r="L7" s="84" t="s">
        <v>114</v>
      </c>
      <c r="M7" s="122">
        <v>2.1</v>
      </c>
    </row>
    <row r="8" spans="1:13" ht="45" customHeight="1" x14ac:dyDescent="0.2"/>
    <row r="9" spans="1:13" ht="45" customHeight="1" x14ac:dyDescent="0.2"/>
    <row r="10" spans="1:13" ht="45" customHeight="1" x14ac:dyDescent="0.2"/>
    <row r="11" spans="1:13" ht="45" customHeight="1" x14ac:dyDescent="0.2"/>
    <row r="12" spans="1:13" ht="45" customHeight="1" x14ac:dyDescent="0.2"/>
    <row r="13" spans="1:13" ht="45" customHeight="1" x14ac:dyDescent="0.2"/>
    <row r="14" spans="1:13" ht="45" customHeight="1" x14ac:dyDescent="0.2"/>
    <row r="15" spans="1:13" ht="45" customHeight="1" x14ac:dyDescent="0.2"/>
  </sheetData>
  <mergeCells count="3">
    <mergeCell ref="J2:J3"/>
    <mergeCell ref="J4:J5"/>
    <mergeCell ref="J6:J7"/>
  </mergeCells>
  <phoneticPr fontId="18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6</vt:i4>
      </vt:variant>
    </vt:vector>
  </HeadingPairs>
  <TitlesOfParts>
    <vt:vector size="11" baseType="lpstr">
      <vt:lpstr>入力例</vt:lpstr>
      <vt:lpstr>新規登録用</vt:lpstr>
      <vt:lpstr>基準値</vt:lpstr>
      <vt:lpstr>登録申請メールテンプレート</vt:lpstr>
      <vt:lpstr>※編集不可※選択項目</vt:lpstr>
      <vt:lpstr>基準値!Print_Area</vt:lpstr>
      <vt:lpstr>新規登録用!Print_Area</vt:lpstr>
      <vt:lpstr>登録申請メールテンプレート!Print_Area</vt:lpstr>
      <vt:lpstr>入力例!Print_Area</vt:lpstr>
      <vt:lpstr>新規登録用!Print_Titles</vt:lpstr>
      <vt:lpstr>入力例!Print_Titles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2019-04-05T02:22:18Z</dcterms:created>
  <dcterms:modified xsi:type="dcterms:W3CDTF">2026-02-26T08:51:12Z</dcterms:modified>
</cp:coreProperties>
</file>